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806" activeTab="0"/>
  </bookViews>
  <sheets>
    <sheet name="Districts" sheetId="1" r:id="rId1"/>
    <sheet name="Hunts by parish and ward" sheetId="2" r:id="rId2"/>
  </sheets>
  <externalReferences>
    <externalReference r:id="rId5"/>
  </externalReferences>
  <definedNames>
    <definedName name="_Regression_Int" localSheetId="1" hidden="1">1</definedName>
    <definedName name="_Sort" localSheetId="0" hidden="1">'[1]South Cambs by parish and ward'!#REF!</definedName>
    <definedName name="_Sort" hidden="1">'Hunts by parish and ward'!$B$10:$B$86</definedName>
    <definedName name="_xlnm.Print_Area" localSheetId="1">'Hunts by parish and ward'!$A$1:$G$149</definedName>
    <definedName name="Print_Area_MI" localSheetId="1">'Hunts by parish and ward'!$1:$149</definedName>
  </definedNames>
  <calcPr fullCalcOnLoad="1"/>
</workbook>
</file>

<file path=xl/sharedStrings.xml><?xml version="1.0" encoding="utf-8"?>
<sst xmlns="http://schemas.openxmlformats.org/spreadsheetml/2006/main" count="172" uniqueCount="141">
  <si>
    <t>% change</t>
  </si>
  <si>
    <t>area</t>
  </si>
  <si>
    <t>hectares</t>
  </si>
  <si>
    <t xml:space="preserve"> </t>
  </si>
  <si>
    <t>Cambridge City</t>
  </si>
  <si>
    <t>Population figures may not add to totals due to rounding.</t>
  </si>
  <si>
    <t>Parishes</t>
  </si>
  <si>
    <t>-</t>
  </si>
  <si>
    <t>HUNTINGDONSHIRE DISTRICT</t>
  </si>
  <si>
    <t>Abbots Ripton</t>
  </si>
  <si>
    <t xml:space="preserve">Alconbury </t>
  </si>
  <si>
    <t>Barham &amp; Woolley</t>
  </si>
  <si>
    <t xml:space="preserve">Bluntisham </t>
  </si>
  <si>
    <t>Brampton (AF)</t>
  </si>
  <si>
    <t>Brington &amp; Molesworth (AF)</t>
  </si>
  <si>
    <t>Broughton</t>
  </si>
  <si>
    <t>Bury (AF)</t>
  </si>
  <si>
    <t>Bythorn &amp; Keyston</t>
  </si>
  <si>
    <t>Catworth</t>
  </si>
  <si>
    <t>Colne *</t>
  </si>
  <si>
    <t xml:space="preserve">Conington </t>
  </si>
  <si>
    <t>Covington</t>
  </si>
  <si>
    <t>Denton &amp; Caldecote</t>
  </si>
  <si>
    <t>Diddington</t>
  </si>
  <si>
    <t>Easton</t>
  </si>
  <si>
    <t>Elton</t>
  </si>
  <si>
    <t>Farcet ~</t>
  </si>
  <si>
    <t>Fenstanton</t>
  </si>
  <si>
    <t>Folksworth &amp; Washingley</t>
  </si>
  <si>
    <t>Glatton</t>
  </si>
  <si>
    <t>Great Gidding</t>
  </si>
  <si>
    <t>Great Gransden</t>
  </si>
  <si>
    <t>Great Paxton</t>
  </si>
  <si>
    <t>Great Staughton *</t>
  </si>
  <si>
    <t xml:space="preserve">Hail Weston (*) </t>
  </si>
  <si>
    <t>Hemingford Grey</t>
  </si>
  <si>
    <t>Hilton</t>
  </si>
  <si>
    <t>Holywell-cum-Needingworth</t>
  </si>
  <si>
    <t>Kings Ripton</t>
  </si>
  <si>
    <t>Leighton</t>
  </si>
  <si>
    <t>Little Paxton (*)</t>
  </si>
  <si>
    <t>Morborne ~</t>
  </si>
  <si>
    <t>Old Hurst</t>
  </si>
  <si>
    <t>Old Weston</t>
  </si>
  <si>
    <t xml:space="preserve">Perry * </t>
  </si>
  <si>
    <t>Ramsey</t>
  </si>
  <si>
    <t>Sawtry</t>
  </si>
  <si>
    <t>Somersham *</t>
  </si>
  <si>
    <t>Southoe &amp; Midloe</t>
  </si>
  <si>
    <t>Stilton</t>
  </si>
  <si>
    <t>Stow Longa</t>
  </si>
  <si>
    <t>Tilbrook</t>
  </si>
  <si>
    <t>Toseland</t>
  </si>
  <si>
    <t>Upwood &amp; The Raveleys * (AF)</t>
  </si>
  <si>
    <t>Warboys (*)</t>
  </si>
  <si>
    <t>Water Newton</t>
  </si>
  <si>
    <t>Winwick</t>
  </si>
  <si>
    <t>Wood Walton</t>
  </si>
  <si>
    <t>Yelling</t>
  </si>
  <si>
    <t>Huntingdonshire District</t>
  </si>
  <si>
    <t>HUNTINGDONSHIRE DISTRICT NOTES</t>
  </si>
  <si>
    <t xml:space="preserve">~ Alwalton, Chesterton, Farcet, Haddon and Morborne were affected by boundary changes associated with the creation of Peterborough Unitary </t>
  </si>
  <si>
    <t xml:space="preserve">from Bury to Upwood and the Raveleys and 90 people from Colne to Somersham.  The parish of Perry was created involving the </t>
  </si>
  <si>
    <t xml:space="preserve">(AF) Parishes with a large armed forces population which generally accounts for large changes. </t>
  </si>
  <si>
    <t xml:space="preserve">Authority in April 1999.  Approximately 360 people were transferred as a result from Stanground, Peterborough, to Farcet.  </t>
  </si>
  <si>
    <t>* Major boundary changes were mostly a result of the Huntingdon (Parishes) Order 1992, transferring approximately 80 people</t>
  </si>
  <si>
    <t xml:space="preserve">(*) Minor boundary changes were a result of the Huntingdon (Parishes) Order 1992. </t>
  </si>
  <si>
    <t>Alconbury Weston</t>
  </si>
  <si>
    <t>Brampton</t>
  </si>
  <si>
    <t>Buckden</t>
  </si>
  <si>
    <t>Buckworth</t>
  </si>
  <si>
    <t>Earith</t>
  </si>
  <si>
    <t>Ellington</t>
  </si>
  <si>
    <t>Godmanchester</t>
  </si>
  <si>
    <t>Hemingford Abbots</t>
  </si>
  <si>
    <t>Holme</t>
  </si>
  <si>
    <t>Little Gidding</t>
  </si>
  <si>
    <t>Little Paxton</t>
  </si>
  <si>
    <t>Somersham</t>
  </si>
  <si>
    <t>Spaldwick</t>
  </si>
  <si>
    <t>Upwood and The Raveleys</t>
  </si>
  <si>
    <t>Woodhurst</t>
  </si>
  <si>
    <t>Wistow (*)</t>
  </si>
  <si>
    <t>Upton &amp; Coppingford</t>
  </si>
  <si>
    <t>Sibson-cum-Stibbington</t>
  </si>
  <si>
    <t>Pidley-cum-Fenton</t>
  </si>
  <si>
    <t>Haddon ~</t>
  </si>
  <si>
    <t>Grafham *</t>
  </si>
  <si>
    <t>Chesterton ~</t>
  </si>
  <si>
    <t>Alwalton ~</t>
  </si>
  <si>
    <t>transfer of approximately 140 from Grafham and 600 from Great Staughton.</t>
  </si>
  <si>
    <t>Alconbury and The Stukeleys</t>
  </si>
  <si>
    <t>Elton and Folksworth</t>
  </si>
  <si>
    <t>Gransden and The Offords</t>
  </si>
  <si>
    <t>Huntingdon East</t>
  </si>
  <si>
    <t>Huntingdon North</t>
  </si>
  <si>
    <t>Huntingdon West</t>
  </si>
  <si>
    <t>Kimbolton and Staughton</t>
  </si>
  <si>
    <t>St Ives East</t>
  </si>
  <si>
    <t>St Ives South</t>
  </si>
  <si>
    <t>St Ives West</t>
  </si>
  <si>
    <t>St Neots Eaton Ford</t>
  </si>
  <si>
    <t>St Neots Eaton Socon</t>
  </si>
  <si>
    <t>St Neots Eynesbury</t>
  </si>
  <si>
    <t>St Neots Priory Park</t>
  </si>
  <si>
    <t>The Hemingfords</t>
  </si>
  <si>
    <t>Warboys and Bury</t>
  </si>
  <si>
    <t>Yaxley and Farcet</t>
  </si>
  <si>
    <t>East Cambridgeshire</t>
  </si>
  <si>
    <t>Fenland</t>
  </si>
  <si>
    <t>Huntingdonshire</t>
  </si>
  <si>
    <t>South Cambridgeshire</t>
  </si>
  <si>
    <t>Wards*</t>
  </si>
  <si>
    <t>*These are new wards resulting from the District of Huntingdonshire (Electoral Changes) Order 2002.</t>
  </si>
  <si>
    <t>Kimbolton and Stonely</t>
  </si>
  <si>
    <t>Population estimates published for wards in years prior to 2001 are not comparable.</t>
  </si>
  <si>
    <t>Yaxley</t>
  </si>
  <si>
    <t>District</t>
  </si>
  <si>
    <t>Mid-2001 population</t>
  </si>
  <si>
    <t>County</t>
  </si>
  <si>
    <t>change</t>
  </si>
  <si>
    <t>Wyton-on-the-Hill</t>
  </si>
  <si>
    <t>In 2010 Huntingdonshire undertook a series of significant parish and ward boundary adjustments. In addition to redrawing some parish boundaries, 4 new parishes were created and 8 discontinued.</t>
  </si>
  <si>
    <t>grounds that past and current populations relate to geographical areas that cannot be compared on a like-for-like basis.</t>
  </si>
  <si>
    <t xml:space="preserve">3 of the new parishes were amalgams of discontinued parishes. Population change figures for parishes that experienced significant revision have been omitted on the </t>
  </si>
  <si>
    <t>(+) Total for 2001 is not the sum of the column as many 2001 figures for parishes affected by the recent change have been withdrawn.</t>
  </si>
  <si>
    <t>2001-10</t>
  </si>
  <si>
    <t>Mid-2010 population</t>
  </si>
  <si>
    <t>% change 2001-2010</t>
  </si>
  <si>
    <t>Hamerton and Steeple Gidding +</t>
  </si>
  <si>
    <t>Offord Cluny and Offord D'Arcy +</t>
  </si>
  <si>
    <t>Waresley-cum-Tetworth +</t>
  </si>
  <si>
    <t>The Stukeleys (AF) +</t>
  </si>
  <si>
    <t>St Neots (*) +</t>
  </si>
  <si>
    <t>Saint Ives +</t>
  </si>
  <si>
    <t>Houghton &amp; Wyton (AF) +</t>
  </si>
  <si>
    <t>Huntingdon +</t>
  </si>
  <si>
    <t>Fenstanton +</t>
  </si>
  <si>
    <t>Abbotsley +</t>
  </si>
  <si>
    <t>Mid 2010 population estimates for Cambridgeshire districts</t>
  </si>
  <si>
    <t>Source: Cambridgeshire County Council Research Group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</si>
</sst>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_)"/>
    <numFmt numFmtId="167" formatCode="0_)"/>
    <numFmt numFmtId="168" formatCode="0.0%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_-;\-* #,##0_-;_-* &quot;-&quot;??_-;_-@_-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color indexed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Courier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164" fontId="0" fillId="0" borderId="0" xfId="0" applyFill="1" applyAlignment="1">
      <alignment/>
    </xf>
    <xf numFmtId="164" fontId="4" fillId="0" borderId="0" xfId="0" applyFont="1" applyFill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 quotePrefix="1">
      <alignment/>
      <protection/>
    </xf>
    <xf numFmtId="164" fontId="13" fillId="0" borderId="0" xfId="0" applyNumberFormat="1" applyFont="1" applyFill="1" applyAlignment="1" applyProtection="1">
      <alignment/>
      <protection/>
    </xf>
    <xf numFmtId="165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/>
      <protection/>
    </xf>
    <xf numFmtId="164" fontId="14" fillId="0" borderId="0" xfId="0" applyNumberFormat="1" applyFont="1" applyFill="1" applyAlignment="1" applyProtection="1">
      <alignment/>
      <protection/>
    </xf>
    <xf numFmtId="164" fontId="14" fillId="0" borderId="1" xfId="0" applyNumberFormat="1" applyFont="1" applyFill="1" applyBorder="1" applyAlignment="1" applyProtection="1">
      <alignment/>
      <protection/>
    </xf>
    <xf numFmtId="165" fontId="14" fillId="0" borderId="1" xfId="0" applyNumberFormat="1" applyFont="1" applyFill="1" applyBorder="1" applyAlignment="1" applyProtection="1">
      <alignment/>
      <protection/>
    </xf>
    <xf numFmtId="3" fontId="14" fillId="0" borderId="1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right"/>
      <protection/>
    </xf>
    <xf numFmtId="164" fontId="13" fillId="0" borderId="1" xfId="0" applyNumberFormat="1" applyFont="1" applyFill="1" applyBorder="1" applyAlignment="1" applyProtection="1">
      <alignment/>
      <protection/>
    </xf>
    <xf numFmtId="165" fontId="13" fillId="0" borderId="1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Alignment="1" applyProtection="1">
      <alignment/>
      <protection/>
    </xf>
    <xf numFmtId="165" fontId="13" fillId="0" borderId="0" xfId="0" applyNumberFormat="1" applyFont="1" applyFill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168" fontId="14" fillId="0" borderId="0" xfId="21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3" fontId="14" fillId="0" borderId="2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Alignment="1" applyProtection="1" quotePrefix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/>
      <protection/>
    </xf>
    <xf numFmtId="164" fontId="13" fillId="0" borderId="2" xfId="0" applyNumberFormat="1" applyFont="1" applyFill="1" applyBorder="1" applyAlignment="1" applyProtection="1">
      <alignment/>
      <protection/>
    </xf>
    <xf numFmtId="164" fontId="13" fillId="0" borderId="2" xfId="0" applyNumberFormat="1" applyFont="1" applyFill="1" applyBorder="1" applyAlignment="1" applyProtection="1">
      <alignment/>
      <protection/>
    </xf>
    <xf numFmtId="165" fontId="13" fillId="0" borderId="2" xfId="0" applyNumberFormat="1" applyFont="1" applyFill="1" applyBorder="1" applyAlignment="1" applyProtection="1">
      <alignment/>
      <protection/>
    </xf>
    <xf numFmtId="3" fontId="13" fillId="0" borderId="2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4" fillId="0" borderId="0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165" fontId="13" fillId="0" borderId="0" xfId="0" applyNumberFormat="1" applyFont="1" applyFill="1" applyAlignment="1" applyProtection="1">
      <alignment horizontal="center"/>
      <protection/>
    </xf>
    <xf numFmtId="1" fontId="14" fillId="0" borderId="2" xfId="0" applyNumberFormat="1" applyFont="1" applyFill="1" applyBorder="1" applyAlignment="1" applyProtection="1">
      <alignment horizontal="right"/>
      <protection/>
    </xf>
    <xf numFmtId="164" fontId="4" fillId="0" borderId="0" xfId="0" applyFont="1" applyAlignment="1">
      <alignment horizontal="right"/>
    </xf>
    <xf numFmtId="164" fontId="14" fillId="0" borderId="0" xfId="0" applyNumberFormat="1" applyFont="1" applyFill="1" applyAlignment="1" applyProtection="1">
      <alignment horizontal="right"/>
      <protection/>
    </xf>
    <xf numFmtId="164" fontId="14" fillId="0" borderId="1" xfId="0" applyNumberFormat="1" applyFont="1" applyFill="1" applyBorder="1" applyAlignment="1" applyProtection="1">
      <alignment horizontal="right"/>
      <protection/>
    </xf>
    <xf numFmtId="164" fontId="14" fillId="0" borderId="2" xfId="0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4" fillId="0" borderId="0" xfId="15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 applyProtection="1">
      <alignment horizontal="right"/>
      <protection/>
    </xf>
    <xf numFmtId="168" fontId="14" fillId="0" borderId="0" xfId="21" applyNumberFormat="1" applyFont="1" applyFill="1" applyAlignment="1" applyProtection="1">
      <alignment horizontal="right"/>
      <protection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justify"/>
    </xf>
    <xf numFmtId="168" fontId="4" fillId="0" borderId="0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right" wrapText="1"/>
    </xf>
    <xf numFmtId="164" fontId="1" fillId="0" borderId="3" xfId="0" applyFont="1" applyBorder="1" applyAlignment="1">
      <alignment horizontal="justify"/>
    </xf>
    <xf numFmtId="3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8" fontId="13" fillId="0" borderId="0" xfId="0" applyNumberFormat="1" applyFont="1" applyFill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right"/>
      <protection/>
    </xf>
    <xf numFmtId="168" fontId="14" fillId="0" borderId="0" xfId="21" applyNumberFormat="1" applyFont="1" applyFill="1" applyBorder="1" applyAlignment="1" applyProtection="1">
      <alignment/>
      <protection/>
    </xf>
    <xf numFmtId="168" fontId="14" fillId="0" borderId="0" xfId="21" applyNumberFormat="1" applyFont="1" applyFill="1" applyBorder="1" applyAlignment="1" applyProtection="1">
      <alignment horizontal="right"/>
      <protection/>
    </xf>
    <xf numFmtId="164" fontId="1" fillId="0" borderId="0" xfId="0" applyFont="1" applyAlignment="1">
      <alignment/>
    </xf>
    <xf numFmtId="164" fontId="1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Est2010SouthCam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cts"/>
      <sheetName val="South Cambs by parish and 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17.50390625" style="27" customWidth="1"/>
    <col min="2" max="3" width="10.00390625" style="27" customWidth="1"/>
    <col min="4" max="4" width="10.625" style="27" bestFit="1" customWidth="1"/>
    <col min="5" max="16384" width="9.00390625" style="27" customWidth="1"/>
  </cols>
  <sheetData>
    <row r="2" ht="12.75">
      <c r="A2" s="79" t="s">
        <v>139</v>
      </c>
    </row>
    <row r="4" spans="1:5" ht="25.5">
      <c r="A4" s="68" t="s">
        <v>117</v>
      </c>
      <c r="B4" s="69" t="s">
        <v>118</v>
      </c>
      <c r="C4" s="69" t="s">
        <v>127</v>
      </c>
      <c r="D4" s="69" t="s">
        <v>128</v>
      </c>
      <c r="E4" s="80" t="s">
        <v>120</v>
      </c>
    </row>
    <row r="5" spans="1:6" ht="12.75">
      <c r="A5" s="66" t="s">
        <v>4</v>
      </c>
      <c r="B5" s="58">
        <v>109900</v>
      </c>
      <c r="C5" s="58">
        <v>119800</v>
      </c>
      <c r="D5" s="67">
        <f aca="true" t="shared" si="0" ref="D5:D10">E5/B5</f>
        <v>0.09008189262966333</v>
      </c>
      <c r="E5" s="42">
        <f aca="true" t="shared" si="1" ref="E5:E10">C5-B5</f>
        <v>9900</v>
      </c>
      <c r="F5" s="62"/>
    </row>
    <row r="6" spans="1:6" ht="12.75">
      <c r="A6" s="66" t="s">
        <v>108</v>
      </c>
      <c r="B6" s="58">
        <v>70900</v>
      </c>
      <c r="C6" s="58">
        <v>80900</v>
      </c>
      <c r="D6" s="67">
        <f t="shared" si="0"/>
        <v>0.14104372355430184</v>
      </c>
      <c r="E6" s="42">
        <f t="shared" si="1"/>
        <v>10000</v>
      </c>
      <c r="F6" s="62"/>
    </row>
    <row r="7" spans="1:6" ht="12.75">
      <c r="A7" s="66" t="s">
        <v>109</v>
      </c>
      <c r="B7" s="58">
        <v>83700</v>
      </c>
      <c r="C7" s="58">
        <v>94200</v>
      </c>
      <c r="D7" s="67">
        <f t="shared" si="0"/>
        <v>0.12544802867383512</v>
      </c>
      <c r="E7" s="42">
        <f t="shared" si="1"/>
        <v>10500</v>
      </c>
      <c r="F7" s="62"/>
    </row>
    <row r="8" spans="1:6" ht="12.75">
      <c r="A8" s="66" t="s">
        <v>110</v>
      </c>
      <c r="B8" s="58">
        <v>157200</v>
      </c>
      <c r="C8" s="58">
        <v>165300</v>
      </c>
      <c r="D8" s="67">
        <f t="shared" si="0"/>
        <v>0.05152671755725191</v>
      </c>
      <c r="E8" s="42">
        <f t="shared" si="1"/>
        <v>8100</v>
      </c>
      <c r="F8" s="62"/>
    </row>
    <row r="9" spans="1:6" ht="12.75">
      <c r="A9" s="66" t="s">
        <v>111</v>
      </c>
      <c r="B9" s="58">
        <v>130500</v>
      </c>
      <c r="C9" s="58">
        <v>145200</v>
      </c>
      <c r="D9" s="67">
        <f t="shared" si="0"/>
        <v>0.11264367816091954</v>
      </c>
      <c r="E9" s="42">
        <f t="shared" si="1"/>
        <v>14700</v>
      </c>
      <c r="F9" s="62"/>
    </row>
    <row r="10" spans="1:6" ht="12.75">
      <c r="A10" s="70" t="s">
        <v>119</v>
      </c>
      <c r="B10" s="71">
        <v>552200</v>
      </c>
      <c r="C10" s="71">
        <v>605400</v>
      </c>
      <c r="D10" s="72">
        <f t="shared" si="0"/>
        <v>0.09634190510684534</v>
      </c>
      <c r="E10" s="73">
        <f t="shared" si="1"/>
        <v>53200</v>
      </c>
      <c r="F10" s="61"/>
    </row>
    <row r="12" ht="12.75">
      <c r="A12" s="27" t="s">
        <v>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L181"/>
  <sheetViews>
    <sheetView zoomScale="85" zoomScaleNormal="85" workbookViewId="0" topLeftCell="A1">
      <selection activeCell="G25" sqref="G25"/>
    </sheetView>
  </sheetViews>
  <sheetFormatPr defaultColWidth="9.625" defaultRowHeight="12.75"/>
  <cols>
    <col min="1" max="1" width="29.75390625" style="27" customWidth="1"/>
    <col min="2" max="5" width="10.125" style="27" customWidth="1"/>
    <col min="6" max="8" width="10.125" style="42" customWidth="1"/>
    <col min="9" max="18" width="10.125" style="0" customWidth="1"/>
  </cols>
  <sheetData>
    <row r="1" spans="1:241" s="4" customFormat="1" ht="12.75">
      <c r="A1" s="10"/>
      <c r="B1" s="10"/>
      <c r="C1" s="11"/>
      <c r="D1" s="11"/>
      <c r="E1" s="10"/>
      <c r="F1" s="12"/>
      <c r="G1" s="12"/>
      <c r="H1" s="12"/>
      <c r="I1" s="1"/>
      <c r="J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s="4" customFormat="1" ht="12.75">
      <c r="A2" s="13" t="s">
        <v>8</v>
      </c>
      <c r="B2" s="17"/>
      <c r="C2" s="11"/>
      <c r="D2" s="24"/>
      <c r="E2" s="17"/>
      <c r="F2" s="26"/>
      <c r="G2" s="12"/>
      <c r="H2" s="12"/>
      <c r="I2" s="1"/>
      <c r="J2"/>
      <c r="K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s="4" customFormat="1" ht="12" customHeight="1">
      <c r="A3" s="10"/>
      <c r="B3" s="10"/>
      <c r="C3" s="11"/>
      <c r="D3" s="11"/>
      <c r="E3" s="10"/>
      <c r="F3" s="12"/>
      <c r="G3" s="12"/>
      <c r="H3" s="12"/>
      <c r="I3" s="1"/>
      <c r="J3"/>
      <c r="K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s="4" customFormat="1" ht="12" customHeight="1">
      <c r="A4" s="14"/>
      <c r="B4" s="14"/>
      <c r="C4" s="20"/>
      <c r="D4" s="15"/>
      <c r="E4" s="51" t="s">
        <v>0</v>
      </c>
      <c r="F4" s="16" t="s">
        <v>1</v>
      </c>
      <c r="G4" s="31"/>
      <c r="H4" s="31"/>
      <c r="I4" s="1"/>
      <c r="J4"/>
      <c r="K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pans="1:241" s="4" customFormat="1" ht="12" customHeight="1">
      <c r="A5" s="13" t="s">
        <v>6</v>
      </c>
      <c r="B5" s="53">
        <v>1991</v>
      </c>
      <c r="C5" s="48">
        <v>2001</v>
      </c>
      <c r="D5" s="53">
        <v>2010</v>
      </c>
      <c r="E5" s="50" t="s">
        <v>126</v>
      </c>
      <c r="F5" s="18" t="s">
        <v>2</v>
      </c>
      <c r="G5" s="31"/>
      <c r="H5" s="31"/>
      <c r="I5" s="1"/>
      <c r="J5"/>
      <c r="K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s="4" customFormat="1" ht="12" customHeight="1">
      <c r="A6" s="19"/>
      <c r="B6" s="19"/>
      <c r="C6" s="11"/>
      <c r="D6" s="20"/>
      <c r="E6" s="19"/>
      <c r="F6" s="21"/>
      <c r="G6" s="34"/>
      <c r="H6" s="12"/>
      <c r="I6" s="1"/>
      <c r="J6"/>
      <c r="K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pans="1:241" s="4" customFormat="1" ht="12.75">
      <c r="A7" s="22" t="s">
        <v>9</v>
      </c>
      <c r="B7" s="55">
        <v>250</v>
      </c>
      <c r="C7" s="56">
        <v>310</v>
      </c>
      <c r="D7" s="56">
        <v>270</v>
      </c>
      <c r="E7" s="25">
        <f aca="true" t="shared" si="0" ref="E7:E49">SUM((D7-C7)/C7)</f>
        <v>-0.12903225806451613</v>
      </c>
      <c r="F7" s="34">
        <v>1650.55</v>
      </c>
      <c r="G7" s="34"/>
      <c r="H7" s="12"/>
      <c r="I7" s="28"/>
      <c r="J7"/>
      <c r="K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s="4" customFormat="1" ht="12.75">
      <c r="A8" s="22" t="s">
        <v>138</v>
      </c>
      <c r="B8" s="55" t="s">
        <v>7</v>
      </c>
      <c r="C8" s="55" t="s">
        <v>7</v>
      </c>
      <c r="D8" s="56">
        <v>570</v>
      </c>
      <c r="E8" s="55" t="s">
        <v>7</v>
      </c>
      <c r="F8" s="34">
        <v>2296.64</v>
      </c>
      <c r="G8" s="34"/>
      <c r="H8" s="12"/>
      <c r="I8" s="28"/>
      <c r="J8"/>
      <c r="K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241" s="4" customFormat="1" ht="12.75">
      <c r="A9" s="22" t="s">
        <v>10</v>
      </c>
      <c r="B9" s="55">
        <v>1360</v>
      </c>
      <c r="C9" s="56">
        <v>1670</v>
      </c>
      <c r="D9" s="56">
        <v>1730</v>
      </c>
      <c r="E9" s="25">
        <f t="shared" si="0"/>
        <v>0.03592814371257485</v>
      </c>
      <c r="F9" s="34">
        <v>1241.31</v>
      </c>
      <c r="G9" s="34"/>
      <c r="H9" s="12"/>
      <c r="I9" s="28"/>
      <c r="J9"/>
      <c r="K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</row>
    <row r="10" spans="1:241" s="4" customFormat="1" ht="12.75">
      <c r="A10" s="22" t="s">
        <v>67</v>
      </c>
      <c r="B10" s="55">
        <v>750</v>
      </c>
      <c r="C10" s="56">
        <v>790</v>
      </c>
      <c r="D10" s="56">
        <v>810</v>
      </c>
      <c r="E10" s="25">
        <f t="shared" si="0"/>
        <v>0.02531645569620253</v>
      </c>
      <c r="F10" s="34">
        <v>701.218</v>
      </c>
      <c r="G10" s="34"/>
      <c r="H10" s="12"/>
      <c r="I10" s="28"/>
      <c r="J10"/>
      <c r="K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s="4" customFormat="1" ht="12.75">
      <c r="A11" s="22" t="s">
        <v>89</v>
      </c>
      <c r="B11" s="55">
        <v>310</v>
      </c>
      <c r="C11" s="56">
        <v>340</v>
      </c>
      <c r="D11" s="56">
        <v>310</v>
      </c>
      <c r="E11" s="25">
        <f t="shared" si="0"/>
        <v>-0.08823529411764706</v>
      </c>
      <c r="F11" s="34">
        <v>71.1585</v>
      </c>
      <c r="G11" s="34"/>
      <c r="H11" s="12"/>
      <c r="I11" s="28"/>
      <c r="J11"/>
      <c r="K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s="4" customFormat="1" ht="12.75">
      <c r="A12" s="22" t="s">
        <v>11</v>
      </c>
      <c r="B12" s="55">
        <v>50</v>
      </c>
      <c r="C12" s="56">
        <v>50</v>
      </c>
      <c r="D12" s="56">
        <v>70</v>
      </c>
      <c r="E12" s="25">
        <f t="shared" si="0"/>
        <v>0.4</v>
      </c>
      <c r="F12" s="34">
        <v>765.857</v>
      </c>
      <c r="G12" s="34"/>
      <c r="H12" s="12"/>
      <c r="I12" s="28"/>
      <c r="J12"/>
      <c r="K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1" s="4" customFormat="1" ht="12.75">
      <c r="A13" s="22" t="s">
        <v>12</v>
      </c>
      <c r="B13" s="55">
        <v>1620</v>
      </c>
      <c r="C13" s="56">
        <v>1980</v>
      </c>
      <c r="D13" s="56">
        <v>2060</v>
      </c>
      <c r="E13" s="25">
        <f t="shared" si="0"/>
        <v>0.04040404040404041</v>
      </c>
      <c r="F13" s="34">
        <v>965.884</v>
      </c>
      <c r="G13" s="34"/>
      <c r="H13" s="12"/>
      <c r="I13" s="28"/>
      <c r="J13"/>
      <c r="K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s="4" customFormat="1" ht="12.75">
      <c r="A14" s="22" t="s">
        <v>13</v>
      </c>
      <c r="B14" s="55">
        <v>4750</v>
      </c>
      <c r="C14" s="56">
        <v>5040</v>
      </c>
      <c r="D14" s="56">
        <v>4970</v>
      </c>
      <c r="E14" s="25">
        <f t="shared" si="0"/>
        <v>-0.013888888888888888</v>
      </c>
      <c r="F14" s="34">
        <v>1439.87</v>
      </c>
      <c r="G14" s="34"/>
      <c r="H14" s="12"/>
      <c r="I14" s="28"/>
      <c r="J14"/>
      <c r="K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</row>
    <row r="15" spans="1:241" s="4" customFormat="1" ht="12.75">
      <c r="A15" s="22" t="s">
        <v>14</v>
      </c>
      <c r="B15" s="55">
        <v>370</v>
      </c>
      <c r="C15" s="56">
        <v>410</v>
      </c>
      <c r="D15" s="56">
        <v>410</v>
      </c>
      <c r="E15" s="25">
        <f t="shared" si="0"/>
        <v>0</v>
      </c>
      <c r="F15" s="34">
        <v>1149.89</v>
      </c>
      <c r="G15" s="34"/>
      <c r="H15" s="12"/>
      <c r="I15" s="28"/>
      <c r="J15"/>
      <c r="K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spans="1:241" s="4" customFormat="1" ht="12.75">
      <c r="A16" s="22" t="s">
        <v>15</v>
      </c>
      <c r="B16" s="55">
        <v>210</v>
      </c>
      <c r="C16" s="56">
        <v>240</v>
      </c>
      <c r="D16" s="56">
        <v>240</v>
      </c>
      <c r="E16" s="25">
        <f t="shared" si="0"/>
        <v>0</v>
      </c>
      <c r="F16" s="34">
        <v>959.997</v>
      </c>
      <c r="G16" s="34"/>
      <c r="H16" s="12"/>
      <c r="I16" s="28"/>
      <c r="J16"/>
      <c r="K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241" s="4" customFormat="1" ht="12.75">
      <c r="A17" s="22" t="s">
        <v>69</v>
      </c>
      <c r="B17" s="55">
        <v>2480</v>
      </c>
      <c r="C17" s="56">
        <v>2520</v>
      </c>
      <c r="D17" s="56">
        <v>2730</v>
      </c>
      <c r="E17" s="25">
        <f t="shared" si="0"/>
        <v>0.08333333333333333</v>
      </c>
      <c r="F17" s="34">
        <v>1261.35</v>
      </c>
      <c r="G17" s="34"/>
      <c r="H17" s="12"/>
      <c r="I17" s="28"/>
      <c r="J17"/>
      <c r="K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 s="4" customFormat="1" ht="12.75">
      <c r="A18" s="22" t="s">
        <v>70</v>
      </c>
      <c r="B18" s="55">
        <v>100</v>
      </c>
      <c r="C18" s="56">
        <v>120</v>
      </c>
      <c r="D18" s="56">
        <v>120</v>
      </c>
      <c r="E18" s="25">
        <f t="shared" si="0"/>
        <v>0</v>
      </c>
      <c r="F18" s="34">
        <v>818.641</v>
      </c>
      <c r="G18" s="34"/>
      <c r="H18" s="12"/>
      <c r="I18" s="28"/>
      <c r="J18"/>
      <c r="K1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s="4" customFormat="1" ht="12.75">
      <c r="A19" s="22" t="s">
        <v>16</v>
      </c>
      <c r="B19" s="55">
        <v>1760</v>
      </c>
      <c r="C19" s="56">
        <v>1720</v>
      </c>
      <c r="D19" s="56">
        <v>1840</v>
      </c>
      <c r="E19" s="25">
        <f t="shared" si="0"/>
        <v>0.06976744186046512</v>
      </c>
      <c r="F19" s="34">
        <v>594.307</v>
      </c>
      <c r="G19" s="34"/>
      <c r="H19" s="12"/>
      <c r="I19" s="28"/>
      <c r="J19"/>
      <c r="K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s="4" customFormat="1" ht="12.75">
      <c r="A20" s="22" t="s">
        <v>17</v>
      </c>
      <c r="B20" s="55">
        <v>250</v>
      </c>
      <c r="C20" s="56">
        <v>270</v>
      </c>
      <c r="D20" s="56">
        <v>290</v>
      </c>
      <c r="E20" s="25">
        <f t="shared" si="0"/>
        <v>0.07407407407407407</v>
      </c>
      <c r="F20" s="34">
        <v>1720.15</v>
      </c>
      <c r="G20" s="34"/>
      <c r="H20" s="12"/>
      <c r="I20" s="28"/>
      <c r="J20"/>
      <c r="K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pans="1:241" s="4" customFormat="1" ht="12.75">
      <c r="A21" s="22" t="s">
        <v>18</v>
      </c>
      <c r="B21" s="55">
        <v>300</v>
      </c>
      <c r="C21" s="56">
        <v>370</v>
      </c>
      <c r="D21" s="56">
        <v>340</v>
      </c>
      <c r="E21" s="25">
        <f t="shared" si="0"/>
        <v>-0.08108108108108109</v>
      </c>
      <c r="F21" s="34">
        <v>1251.2</v>
      </c>
      <c r="G21" s="34"/>
      <c r="H21" s="12"/>
      <c r="I21" s="28"/>
      <c r="J21"/>
      <c r="K2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pans="1:241" s="4" customFormat="1" ht="12.75">
      <c r="A22" s="22" t="s">
        <v>88</v>
      </c>
      <c r="B22" s="55">
        <v>150</v>
      </c>
      <c r="C22" s="56">
        <v>150</v>
      </c>
      <c r="D22" s="56">
        <v>140</v>
      </c>
      <c r="E22" s="25">
        <f t="shared" si="0"/>
        <v>-0.06666666666666667</v>
      </c>
      <c r="F22" s="34">
        <v>543.961</v>
      </c>
      <c r="G22" s="34"/>
      <c r="H22" s="12"/>
      <c r="I22" s="28"/>
      <c r="J22"/>
      <c r="K2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pans="1:241" s="4" customFormat="1" ht="12.75">
      <c r="A23" s="22" t="s">
        <v>19</v>
      </c>
      <c r="B23" s="55">
        <v>780</v>
      </c>
      <c r="C23" s="56">
        <v>790</v>
      </c>
      <c r="D23" s="56">
        <v>850</v>
      </c>
      <c r="E23" s="25">
        <f t="shared" si="0"/>
        <v>0.0759493670886076</v>
      </c>
      <c r="F23" s="34">
        <v>694.101</v>
      </c>
      <c r="G23" s="34"/>
      <c r="H23" s="12"/>
      <c r="I23" s="28"/>
      <c r="J23"/>
      <c r="K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pans="1:241" s="4" customFormat="1" ht="12.75">
      <c r="A24" s="22" t="s">
        <v>20</v>
      </c>
      <c r="B24" s="55">
        <v>220</v>
      </c>
      <c r="C24" s="56">
        <v>220</v>
      </c>
      <c r="D24" s="56">
        <v>230</v>
      </c>
      <c r="E24" s="25">
        <f t="shared" si="0"/>
        <v>0.045454545454545456</v>
      </c>
      <c r="F24" s="34">
        <v>1283.81</v>
      </c>
      <c r="G24" s="34"/>
      <c r="H24" s="12"/>
      <c r="I24" s="28"/>
      <c r="J24"/>
      <c r="K2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pans="1:241" s="4" customFormat="1" ht="12.75">
      <c r="A25" s="22" t="s">
        <v>21</v>
      </c>
      <c r="B25" s="55">
        <v>80</v>
      </c>
      <c r="C25" s="56">
        <v>90</v>
      </c>
      <c r="D25" s="56">
        <v>100</v>
      </c>
      <c r="E25" s="25">
        <f t="shared" si="0"/>
        <v>0.1111111111111111</v>
      </c>
      <c r="F25" s="34">
        <v>523.765</v>
      </c>
      <c r="G25" s="34"/>
      <c r="H25" s="12"/>
      <c r="I25" s="28"/>
      <c r="J25"/>
      <c r="K2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</row>
    <row r="26" spans="1:241" s="4" customFormat="1" ht="12.75">
      <c r="A26" s="22" t="s">
        <v>22</v>
      </c>
      <c r="B26" s="55">
        <v>60</v>
      </c>
      <c r="C26" s="56">
        <v>80</v>
      </c>
      <c r="D26" s="56">
        <v>80</v>
      </c>
      <c r="E26" s="25">
        <f t="shared" si="0"/>
        <v>0</v>
      </c>
      <c r="F26" s="34">
        <v>772.263</v>
      </c>
      <c r="G26" s="34"/>
      <c r="H26" s="12"/>
      <c r="I26" s="28"/>
      <c r="J26"/>
      <c r="K2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</row>
    <row r="27" spans="1:241" s="4" customFormat="1" ht="12.75">
      <c r="A27" s="22" t="s">
        <v>23</v>
      </c>
      <c r="B27" s="55">
        <v>90</v>
      </c>
      <c r="C27" s="56">
        <v>90</v>
      </c>
      <c r="D27" s="56">
        <v>80</v>
      </c>
      <c r="E27" s="25">
        <f t="shared" si="0"/>
        <v>-0.1111111111111111</v>
      </c>
      <c r="F27" s="34">
        <v>525.701</v>
      </c>
      <c r="G27" s="34"/>
      <c r="H27" s="12"/>
      <c r="I27" s="28"/>
      <c r="J27"/>
      <c r="K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pans="1:241" s="4" customFormat="1" ht="12.75">
      <c r="A28" s="22" t="s">
        <v>71</v>
      </c>
      <c r="B28" s="55">
        <v>1640</v>
      </c>
      <c r="C28" s="56">
        <v>1680</v>
      </c>
      <c r="D28" s="56">
        <v>1680</v>
      </c>
      <c r="E28" s="25">
        <f t="shared" si="0"/>
        <v>0</v>
      </c>
      <c r="F28" s="34">
        <v>431.157</v>
      </c>
      <c r="G28" s="34"/>
      <c r="H28" s="12"/>
      <c r="I28" s="28"/>
      <c r="J28"/>
      <c r="K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</row>
    <row r="29" spans="1:241" s="4" customFormat="1" ht="12.75">
      <c r="A29" s="22" t="s">
        <v>24</v>
      </c>
      <c r="B29" s="55">
        <v>140</v>
      </c>
      <c r="C29" s="56">
        <v>160</v>
      </c>
      <c r="D29" s="56">
        <v>180</v>
      </c>
      <c r="E29" s="25">
        <f t="shared" si="0"/>
        <v>0.125</v>
      </c>
      <c r="F29" s="34">
        <v>547.209</v>
      </c>
      <c r="G29" s="34"/>
      <c r="H29" s="12"/>
      <c r="I29" s="28"/>
      <c r="J29"/>
      <c r="K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</row>
    <row r="30" spans="1:241" s="4" customFormat="1" ht="12.75">
      <c r="A30" s="22" t="s">
        <v>72</v>
      </c>
      <c r="B30" s="55">
        <v>610</v>
      </c>
      <c r="C30" s="56">
        <v>620</v>
      </c>
      <c r="D30" s="56">
        <v>620</v>
      </c>
      <c r="E30" s="25">
        <f t="shared" si="0"/>
        <v>0</v>
      </c>
      <c r="F30" s="34">
        <v>979.027</v>
      </c>
      <c r="G30" s="34"/>
      <c r="H30" s="12"/>
      <c r="I30" s="28"/>
      <c r="J30"/>
      <c r="K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</row>
    <row r="31" spans="1:241" s="4" customFormat="1" ht="12.75">
      <c r="A31" s="22" t="s">
        <v>25</v>
      </c>
      <c r="B31" s="55">
        <v>640</v>
      </c>
      <c r="C31" s="56">
        <v>730</v>
      </c>
      <c r="D31" s="56">
        <v>690</v>
      </c>
      <c r="E31" s="25">
        <f t="shared" si="0"/>
        <v>-0.0547945205479452</v>
      </c>
      <c r="F31" s="34">
        <v>1526.18</v>
      </c>
      <c r="G31" s="34"/>
      <c r="H31" s="12"/>
      <c r="I31" s="28"/>
      <c r="J31"/>
      <c r="K3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</row>
    <row r="32" spans="1:241" s="4" customFormat="1" ht="12.75">
      <c r="A32" s="22" t="s">
        <v>26</v>
      </c>
      <c r="B32" s="55">
        <v>1230</v>
      </c>
      <c r="C32" s="56">
        <v>1650</v>
      </c>
      <c r="D32" s="56">
        <v>1790</v>
      </c>
      <c r="E32" s="25">
        <f t="shared" si="0"/>
        <v>0.08484848484848485</v>
      </c>
      <c r="F32" s="34">
        <v>1841.59</v>
      </c>
      <c r="G32" s="34"/>
      <c r="H32" s="12"/>
      <c r="I32" s="28"/>
      <c r="J32"/>
      <c r="K3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pans="1:241" s="4" customFormat="1" ht="12.75">
      <c r="A33" s="22" t="s">
        <v>137</v>
      </c>
      <c r="B33" s="55">
        <v>2670</v>
      </c>
      <c r="C33" s="56">
        <v>2870</v>
      </c>
      <c r="D33" s="56">
        <v>2960</v>
      </c>
      <c r="E33" s="25">
        <f t="shared" si="0"/>
        <v>0.0313588850174216</v>
      </c>
      <c r="F33" s="34">
        <v>1032.56</v>
      </c>
      <c r="G33" s="34"/>
      <c r="H33" s="12"/>
      <c r="I33" s="28"/>
      <c r="J33"/>
      <c r="K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pans="1:241" s="4" customFormat="1" ht="12.75">
      <c r="A34" s="22" t="s">
        <v>28</v>
      </c>
      <c r="B34" s="55">
        <v>780</v>
      </c>
      <c r="C34" s="56">
        <v>910</v>
      </c>
      <c r="D34" s="56">
        <v>870</v>
      </c>
      <c r="E34" s="25">
        <f t="shared" si="0"/>
        <v>-0.04395604395604396</v>
      </c>
      <c r="F34" s="34">
        <v>888.485</v>
      </c>
      <c r="G34" s="34"/>
      <c r="H34" s="12"/>
      <c r="I34" s="28"/>
      <c r="J34"/>
      <c r="K3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 s="4" customFormat="1" ht="12.75">
      <c r="A35" s="22" t="s">
        <v>29</v>
      </c>
      <c r="B35" s="55">
        <v>230</v>
      </c>
      <c r="C35" s="56">
        <v>300</v>
      </c>
      <c r="D35" s="56">
        <v>330</v>
      </c>
      <c r="E35" s="25">
        <f t="shared" si="0"/>
        <v>0.1</v>
      </c>
      <c r="F35" s="34">
        <v>880.355</v>
      </c>
      <c r="G35" s="34"/>
      <c r="H35" s="12"/>
      <c r="I35" s="28"/>
      <c r="J35"/>
      <c r="K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 s="4" customFormat="1" ht="12.75">
      <c r="A36" s="22" t="s">
        <v>73</v>
      </c>
      <c r="B36" s="55">
        <v>5430</v>
      </c>
      <c r="C36" s="56">
        <v>6010</v>
      </c>
      <c r="D36" s="56">
        <v>6520</v>
      </c>
      <c r="E36" s="25">
        <f t="shared" si="0"/>
        <v>0.08485856905158069</v>
      </c>
      <c r="F36" s="34">
        <v>1982.54</v>
      </c>
      <c r="G36" s="34"/>
      <c r="H36" s="12"/>
      <c r="I36" s="28"/>
      <c r="J36"/>
      <c r="K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 s="4" customFormat="1" ht="12.75">
      <c r="A37" s="22" t="s">
        <v>87</v>
      </c>
      <c r="B37" s="55">
        <v>460</v>
      </c>
      <c r="C37" s="56">
        <v>590</v>
      </c>
      <c r="D37" s="56">
        <v>650</v>
      </c>
      <c r="E37" s="25">
        <f t="shared" si="0"/>
        <v>0.1016949152542373</v>
      </c>
      <c r="F37" s="34">
        <v>728.949</v>
      </c>
      <c r="G37" s="34"/>
      <c r="H37" s="12"/>
      <c r="I37" s="28"/>
      <c r="J37"/>
      <c r="K3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 s="4" customFormat="1" ht="12.75">
      <c r="A38" s="22" t="s">
        <v>30</v>
      </c>
      <c r="B38" s="55">
        <v>310</v>
      </c>
      <c r="C38" s="56">
        <v>300</v>
      </c>
      <c r="D38" s="56">
        <v>320</v>
      </c>
      <c r="E38" s="25">
        <f t="shared" si="0"/>
        <v>0.06666666666666667</v>
      </c>
      <c r="F38" s="34">
        <v>943.017</v>
      </c>
      <c r="G38" s="34"/>
      <c r="H38" s="12"/>
      <c r="I38" s="28"/>
      <c r="J38"/>
      <c r="K3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 s="4" customFormat="1" ht="12.75">
      <c r="A39" s="22" t="s">
        <v>31</v>
      </c>
      <c r="B39" s="55">
        <v>850</v>
      </c>
      <c r="C39" s="56">
        <v>970</v>
      </c>
      <c r="D39" s="56">
        <v>1040</v>
      </c>
      <c r="E39" s="25">
        <f t="shared" si="0"/>
        <v>0.07216494845360824</v>
      </c>
      <c r="F39" s="34">
        <v>1374.45</v>
      </c>
      <c r="G39" s="34"/>
      <c r="H39" s="12"/>
      <c r="I39" s="28"/>
      <c r="J39"/>
      <c r="K3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s="4" customFormat="1" ht="12.75">
      <c r="A40" s="22" t="s">
        <v>32</v>
      </c>
      <c r="B40" s="55">
        <v>840</v>
      </c>
      <c r="C40" s="56">
        <v>1020</v>
      </c>
      <c r="D40" s="56">
        <v>970</v>
      </c>
      <c r="E40" s="25">
        <f t="shared" si="0"/>
        <v>-0.049019607843137254</v>
      </c>
      <c r="F40" s="34">
        <v>569.272</v>
      </c>
      <c r="G40" s="34"/>
      <c r="H40" s="12"/>
      <c r="I40" s="28"/>
      <c r="J40"/>
      <c r="K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s="4" customFormat="1" ht="12.75">
      <c r="A41" s="22" t="s">
        <v>33</v>
      </c>
      <c r="B41" s="55">
        <v>850</v>
      </c>
      <c r="C41" s="56">
        <v>840</v>
      </c>
      <c r="D41" s="56">
        <v>850</v>
      </c>
      <c r="E41" s="25">
        <f t="shared" si="0"/>
        <v>0.011904761904761904</v>
      </c>
      <c r="F41" s="34">
        <v>2054.87</v>
      </c>
      <c r="G41" s="34"/>
      <c r="H41" s="12"/>
      <c r="I41" s="28"/>
      <c r="J41"/>
      <c r="K4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s="4" customFormat="1" ht="12.75">
      <c r="A42" s="22" t="s">
        <v>86</v>
      </c>
      <c r="B42" s="55">
        <v>40</v>
      </c>
      <c r="C42" s="56">
        <v>50</v>
      </c>
      <c r="D42" s="56">
        <v>70</v>
      </c>
      <c r="E42" s="25">
        <f t="shared" si="0"/>
        <v>0.4</v>
      </c>
      <c r="F42" s="34">
        <v>493.499</v>
      </c>
      <c r="G42" s="34"/>
      <c r="H42" s="12"/>
      <c r="I42" s="28"/>
      <c r="J42"/>
      <c r="K4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s="4" customFormat="1" ht="12.75">
      <c r="A43" s="22" t="s">
        <v>34</v>
      </c>
      <c r="B43" s="55">
        <v>570</v>
      </c>
      <c r="C43" s="56">
        <v>590</v>
      </c>
      <c r="D43" s="56">
        <v>620</v>
      </c>
      <c r="E43" s="25">
        <f t="shared" si="0"/>
        <v>0.05084745762711865</v>
      </c>
      <c r="F43" s="34">
        <v>822.005</v>
      </c>
      <c r="G43" s="34"/>
      <c r="H43" s="12"/>
      <c r="I43" s="28"/>
      <c r="J43"/>
      <c r="K4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s="4" customFormat="1" ht="12.75">
      <c r="A44" s="5" t="s">
        <v>129</v>
      </c>
      <c r="B44" s="55">
        <v>130</v>
      </c>
      <c r="C44" s="55">
        <v>130</v>
      </c>
      <c r="D44" s="56">
        <v>130</v>
      </c>
      <c r="E44" s="25">
        <f t="shared" si="0"/>
        <v>0</v>
      </c>
      <c r="F44" s="63">
        <v>1329.04</v>
      </c>
      <c r="G44" s="34"/>
      <c r="H44" s="12"/>
      <c r="I44" s="28"/>
      <c r="J44"/>
      <c r="K4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s="4" customFormat="1" ht="12.75">
      <c r="A45" s="22" t="s">
        <v>74</v>
      </c>
      <c r="B45" s="55">
        <v>600</v>
      </c>
      <c r="C45" s="56">
        <v>580</v>
      </c>
      <c r="D45" s="56">
        <v>620</v>
      </c>
      <c r="E45" s="60">
        <f t="shared" si="0"/>
        <v>0.06896551724137931</v>
      </c>
      <c r="F45" s="34">
        <v>978.027</v>
      </c>
      <c r="G45" s="34"/>
      <c r="H45" s="12"/>
      <c r="I45" s="28"/>
      <c r="J45"/>
      <c r="K4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s="4" customFormat="1" ht="12.75">
      <c r="A46" s="22" t="s">
        <v>35</v>
      </c>
      <c r="B46" s="55">
        <v>2400</v>
      </c>
      <c r="C46" s="56">
        <v>2530</v>
      </c>
      <c r="D46" s="56">
        <v>2550</v>
      </c>
      <c r="E46" s="60">
        <f t="shared" si="0"/>
        <v>0.007905138339920948</v>
      </c>
      <c r="F46" s="34">
        <v>743.518</v>
      </c>
      <c r="G46" s="34"/>
      <c r="H46" s="12"/>
      <c r="I46" s="28"/>
      <c r="J46"/>
      <c r="K4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s="4" customFormat="1" ht="12.75">
      <c r="A47" s="22" t="s">
        <v>36</v>
      </c>
      <c r="B47" s="55">
        <v>950</v>
      </c>
      <c r="C47" s="56">
        <v>980</v>
      </c>
      <c r="D47" s="56">
        <v>1010</v>
      </c>
      <c r="E47" s="60">
        <f t="shared" si="0"/>
        <v>0.030612244897959183</v>
      </c>
      <c r="F47" s="34">
        <v>534.53</v>
      </c>
      <c r="G47" s="34"/>
      <c r="H47" s="12"/>
      <c r="I47" s="28"/>
      <c r="J47"/>
      <c r="K4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s="4" customFormat="1" ht="12.75">
      <c r="A48" s="22" t="s">
        <v>75</v>
      </c>
      <c r="B48" s="55">
        <v>460</v>
      </c>
      <c r="C48" s="56">
        <v>610</v>
      </c>
      <c r="D48" s="56">
        <v>610</v>
      </c>
      <c r="E48" s="60">
        <f t="shared" si="0"/>
        <v>0</v>
      </c>
      <c r="F48" s="34">
        <v>1751.63</v>
      </c>
      <c r="G48" s="34"/>
      <c r="H48" s="12"/>
      <c r="I48" s="28"/>
      <c r="J48"/>
      <c r="K4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s="4" customFormat="1" ht="12.75">
      <c r="A49" s="22" t="s">
        <v>37</v>
      </c>
      <c r="B49" s="55">
        <v>2500</v>
      </c>
      <c r="C49" s="56">
        <v>2540</v>
      </c>
      <c r="D49" s="56">
        <v>2490</v>
      </c>
      <c r="E49" s="60">
        <f t="shared" si="0"/>
        <v>-0.01968503937007874</v>
      </c>
      <c r="F49" s="34">
        <v>1166.1</v>
      </c>
      <c r="G49" s="34"/>
      <c r="H49" s="12"/>
      <c r="I49" s="28"/>
      <c r="J49"/>
      <c r="K4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s="4" customFormat="1" ht="12.75">
      <c r="A50" s="22" t="s">
        <v>135</v>
      </c>
      <c r="B50" s="55" t="s">
        <v>7</v>
      </c>
      <c r="C50" s="55" t="s">
        <v>7</v>
      </c>
      <c r="D50" s="56">
        <v>1690</v>
      </c>
      <c r="E50" s="55" t="s">
        <v>7</v>
      </c>
      <c r="F50" s="34">
        <v>657.305</v>
      </c>
      <c r="G50" s="34"/>
      <c r="H50" s="12"/>
      <c r="I50" s="28"/>
      <c r="J50"/>
      <c r="K5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s="4" customFormat="1" ht="12.75">
      <c r="A51" s="22" t="s">
        <v>136</v>
      </c>
      <c r="B51" s="55" t="s">
        <v>7</v>
      </c>
      <c r="C51" s="55" t="s">
        <v>7</v>
      </c>
      <c r="D51" s="56">
        <v>22280</v>
      </c>
      <c r="E51" s="55" t="s">
        <v>7</v>
      </c>
      <c r="F51" s="34">
        <v>1118.66</v>
      </c>
      <c r="G51" s="34"/>
      <c r="H51" s="12"/>
      <c r="I51" s="28"/>
      <c r="J51"/>
      <c r="K5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s="4" customFormat="1" ht="12" customHeight="1">
      <c r="A52" s="22" t="s">
        <v>114</v>
      </c>
      <c r="B52" s="55">
        <v>1330</v>
      </c>
      <c r="C52" s="56">
        <v>1430</v>
      </c>
      <c r="D52" s="56">
        <v>1420</v>
      </c>
      <c r="E52" s="25">
        <f aca="true" t="shared" si="1" ref="E52:E69">SUM((D52-C52)/C52)</f>
        <v>-0.006993006993006993</v>
      </c>
      <c r="F52" s="34">
        <v>2008.53</v>
      </c>
      <c r="G52" s="34"/>
      <c r="J52"/>
      <c r="K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s="4" customFormat="1" ht="12.75">
      <c r="A53" s="22" t="s">
        <v>38</v>
      </c>
      <c r="B53" s="55">
        <v>150</v>
      </c>
      <c r="C53" s="56">
        <v>170</v>
      </c>
      <c r="D53" s="56">
        <v>210</v>
      </c>
      <c r="E53" s="25">
        <f t="shared" si="1"/>
        <v>0.23529411764705882</v>
      </c>
      <c r="F53" s="34">
        <v>550.254</v>
      </c>
      <c r="G53" s="34"/>
      <c r="J53"/>
      <c r="K5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s="4" customFormat="1" ht="12.75">
      <c r="A54" s="22" t="s">
        <v>39</v>
      </c>
      <c r="B54" s="55">
        <v>210</v>
      </c>
      <c r="C54" s="56">
        <v>220</v>
      </c>
      <c r="D54" s="56">
        <v>200</v>
      </c>
      <c r="E54" s="25">
        <f t="shared" si="1"/>
        <v>-0.09090909090909091</v>
      </c>
      <c r="F54" s="34">
        <v>1265.6</v>
      </c>
      <c r="G54" s="34"/>
      <c r="J54"/>
      <c r="K5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s="4" customFormat="1" ht="12.75">
      <c r="A55" s="22" t="s">
        <v>76</v>
      </c>
      <c r="B55" s="55">
        <v>20</v>
      </c>
      <c r="C55" s="56">
        <v>30</v>
      </c>
      <c r="D55" s="56">
        <v>30</v>
      </c>
      <c r="E55" s="25">
        <f t="shared" si="1"/>
        <v>0</v>
      </c>
      <c r="F55" s="34">
        <v>293.138</v>
      </c>
      <c r="G55" s="34"/>
      <c r="J55"/>
      <c r="K5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s="4" customFormat="1" ht="12.75">
      <c r="A56" s="22" t="s">
        <v>40</v>
      </c>
      <c r="B56" s="55">
        <v>3190</v>
      </c>
      <c r="C56" s="56">
        <v>3010</v>
      </c>
      <c r="D56" s="56">
        <v>3330</v>
      </c>
      <c r="E56" s="25">
        <f t="shared" si="1"/>
        <v>0.10631229235880399</v>
      </c>
      <c r="F56" s="34">
        <v>471.926</v>
      </c>
      <c r="G56" s="34"/>
      <c r="J56"/>
      <c r="K5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s="4" customFormat="1" ht="12.75">
      <c r="A57" s="22" t="s">
        <v>41</v>
      </c>
      <c r="B57" s="55">
        <v>30</v>
      </c>
      <c r="C57" s="56">
        <v>40</v>
      </c>
      <c r="D57" s="56">
        <v>40</v>
      </c>
      <c r="E57" s="25">
        <f t="shared" si="1"/>
        <v>0</v>
      </c>
      <c r="F57" s="34">
        <v>498.976</v>
      </c>
      <c r="G57" s="34"/>
      <c r="J57"/>
      <c r="K5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s="4" customFormat="1" ht="12.75">
      <c r="A58" s="5" t="s">
        <v>130</v>
      </c>
      <c r="B58" s="55">
        <v>1200</v>
      </c>
      <c r="C58" s="55">
        <v>1210</v>
      </c>
      <c r="D58" s="56">
        <v>1230</v>
      </c>
      <c r="E58" s="25">
        <f t="shared" si="1"/>
        <v>0.01652892561983471</v>
      </c>
      <c r="F58" s="63">
        <v>1185.51</v>
      </c>
      <c r="G58" s="34"/>
      <c r="J58"/>
      <c r="K5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s="4" customFormat="1" ht="12.75">
      <c r="A59" s="22" t="s">
        <v>42</v>
      </c>
      <c r="B59" s="55">
        <v>230</v>
      </c>
      <c r="C59" s="56">
        <v>250</v>
      </c>
      <c r="D59" s="56">
        <v>250</v>
      </c>
      <c r="E59" s="60">
        <f t="shared" si="1"/>
        <v>0</v>
      </c>
      <c r="F59" s="34">
        <v>422.316</v>
      </c>
      <c r="G59" s="34"/>
      <c r="J59"/>
      <c r="K5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s="4" customFormat="1" ht="12.75">
      <c r="A60" s="22" t="s">
        <v>43</v>
      </c>
      <c r="B60" s="55">
        <v>170</v>
      </c>
      <c r="C60" s="56">
        <v>190</v>
      </c>
      <c r="D60" s="56">
        <v>210</v>
      </c>
      <c r="E60" s="60">
        <f t="shared" si="1"/>
        <v>0.10526315789473684</v>
      </c>
      <c r="F60" s="34">
        <v>829.357</v>
      </c>
      <c r="G60" s="34"/>
      <c r="J60"/>
      <c r="K6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s="4" customFormat="1" ht="12.75">
      <c r="A61" s="22" t="s">
        <v>44</v>
      </c>
      <c r="B61" s="55">
        <v>1220</v>
      </c>
      <c r="C61" s="56">
        <v>1150</v>
      </c>
      <c r="D61" s="56">
        <v>1170</v>
      </c>
      <c r="E61" s="60">
        <f t="shared" si="1"/>
        <v>0.017391304347826087</v>
      </c>
      <c r="F61" s="34">
        <v>588.729</v>
      </c>
      <c r="G61" s="34"/>
      <c r="J61"/>
      <c r="K6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s="4" customFormat="1" ht="12.75">
      <c r="A62" s="22" t="s">
        <v>85</v>
      </c>
      <c r="B62" s="55">
        <v>340</v>
      </c>
      <c r="C62" s="56">
        <v>370</v>
      </c>
      <c r="D62" s="56">
        <v>380</v>
      </c>
      <c r="E62" s="60">
        <f t="shared" si="1"/>
        <v>0.02702702702702703</v>
      </c>
      <c r="F62" s="34">
        <v>1442.17</v>
      </c>
      <c r="G62" s="34"/>
      <c r="J62"/>
      <c r="K6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 s="4" customFormat="1" ht="12.75">
      <c r="A63" s="22" t="s">
        <v>45</v>
      </c>
      <c r="B63" s="55">
        <v>7140</v>
      </c>
      <c r="C63" s="56">
        <v>8060</v>
      </c>
      <c r="D63" s="56">
        <v>8510</v>
      </c>
      <c r="E63" s="60">
        <f t="shared" si="1"/>
        <v>0.05583126550868486</v>
      </c>
      <c r="F63" s="34">
        <v>6361.45</v>
      </c>
      <c r="G63" s="34"/>
      <c r="H63" s="34"/>
      <c r="J63"/>
      <c r="K6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1:241" s="4" customFormat="1" ht="12.75">
      <c r="A64" s="22" t="s">
        <v>134</v>
      </c>
      <c r="B64" s="55">
        <v>15500</v>
      </c>
      <c r="C64" s="55">
        <v>16030</v>
      </c>
      <c r="D64" s="56">
        <v>16370</v>
      </c>
      <c r="E64" s="60">
        <f t="shared" si="1"/>
        <v>0.021210230817217717</v>
      </c>
      <c r="F64" s="34">
        <v>1088.33</v>
      </c>
      <c r="G64" s="34"/>
      <c r="H64" s="12"/>
      <c r="J64"/>
      <c r="K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:241" s="4" customFormat="1" ht="12.75">
      <c r="A65" s="22" t="s">
        <v>46</v>
      </c>
      <c r="B65" s="55">
        <v>5030</v>
      </c>
      <c r="C65" s="56">
        <v>5580</v>
      </c>
      <c r="D65" s="56">
        <v>5490</v>
      </c>
      <c r="E65" s="60">
        <f t="shared" si="1"/>
        <v>-0.016129032258064516</v>
      </c>
      <c r="F65" s="34">
        <v>2537.12</v>
      </c>
      <c r="G65" s="34"/>
      <c r="H65" s="12"/>
      <c r="J65"/>
      <c r="K6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:241" s="4" customFormat="1" ht="12.75">
      <c r="A66" s="22" t="s">
        <v>84</v>
      </c>
      <c r="B66" s="55">
        <v>470</v>
      </c>
      <c r="C66" s="56">
        <v>440</v>
      </c>
      <c r="D66" s="56">
        <v>460</v>
      </c>
      <c r="E66" s="60">
        <f t="shared" si="1"/>
        <v>0.045454545454545456</v>
      </c>
      <c r="F66" s="34">
        <v>623.686</v>
      </c>
      <c r="G66" s="34"/>
      <c r="H66" s="12"/>
      <c r="J66"/>
      <c r="K6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:241" s="4" customFormat="1" ht="12.75">
      <c r="A67" s="22" t="s">
        <v>47</v>
      </c>
      <c r="B67" s="55">
        <v>3650</v>
      </c>
      <c r="C67" s="56">
        <v>3810</v>
      </c>
      <c r="D67" s="56">
        <v>3810</v>
      </c>
      <c r="E67" s="60">
        <f t="shared" si="1"/>
        <v>0</v>
      </c>
      <c r="F67" s="34">
        <v>1889.69</v>
      </c>
      <c r="G67" s="34"/>
      <c r="H67" s="12"/>
      <c r="J67"/>
      <c r="K6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:241" s="4" customFormat="1" ht="12.75">
      <c r="A68" s="22" t="s">
        <v>48</v>
      </c>
      <c r="B68" s="55">
        <v>470</v>
      </c>
      <c r="C68" s="56">
        <v>410</v>
      </c>
      <c r="D68" s="56">
        <v>410</v>
      </c>
      <c r="E68" s="60">
        <f t="shared" si="1"/>
        <v>0</v>
      </c>
      <c r="F68" s="34">
        <v>961.884</v>
      </c>
      <c r="G68" s="34"/>
      <c r="H68" s="12"/>
      <c r="J68"/>
      <c r="K6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pans="1:241" s="4" customFormat="1" ht="12.75">
      <c r="A69" s="22" t="s">
        <v>79</v>
      </c>
      <c r="B69" s="55">
        <v>300</v>
      </c>
      <c r="C69" s="56">
        <v>610</v>
      </c>
      <c r="D69" s="56">
        <v>620</v>
      </c>
      <c r="E69" s="60">
        <f t="shared" si="1"/>
        <v>0.01639344262295082</v>
      </c>
      <c r="F69" s="34">
        <v>739.649</v>
      </c>
      <c r="G69" s="34"/>
      <c r="H69" s="12"/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</row>
    <row r="70" spans="1:241" s="4" customFormat="1" ht="12.75">
      <c r="A70" s="22" t="s">
        <v>133</v>
      </c>
      <c r="B70" s="55" t="s">
        <v>7</v>
      </c>
      <c r="C70" s="55" t="s">
        <v>7</v>
      </c>
      <c r="D70" s="56">
        <v>29450</v>
      </c>
      <c r="E70" s="55" t="s">
        <v>7</v>
      </c>
      <c r="F70" s="34">
        <v>1527.71</v>
      </c>
      <c r="G70" s="34"/>
      <c r="H70" s="12"/>
      <c r="J70"/>
      <c r="K7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</row>
    <row r="71" spans="1:241" ht="12.75">
      <c r="A71" s="22" t="s">
        <v>49</v>
      </c>
      <c r="B71" s="55">
        <v>2210</v>
      </c>
      <c r="C71" s="56">
        <v>2430</v>
      </c>
      <c r="D71" s="56">
        <v>2490</v>
      </c>
      <c r="E71" s="60">
        <f aca="true" t="shared" si="2" ref="E71:E79">SUM((D71-C71)/C71)</f>
        <v>0.024691358024691357</v>
      </c>
      <c r="F71" s="46">
        <v>660.971</v>
      </c>
      <c r="G71" s="34"/>
      <c r="H71" s="31"/>
      <c r="I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</row>
    <row r="72" spans="1:241" ht="12.75">
      <c r="A72" s="22" t="s">
        <v>50</v>
      </c>
      <c r="B72" s="55">
        <v>110</v>
      </c>
      <c r="C72" s="56">
        <v>140</v>
      </c>
      <c r="D72" s="56">
        <v>160</v>
      </c>
      <c r="E72" s="60">
        <f t="shared" si="2"/>
        <v>0.14285714285714285</v>
      </c>
      <c r="F72" s="46">
        <v>413.426</v>
      </c>
      <c r="G72" s="34"/>
      <c r="H72" s="31"/>
      <c r="I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</row>
    <row r="73" spans="1:241" ht="12.75">
      <c r="A73" s="22" t="s">
        <v>132</v>
      </c>
      <c r="B73" s="55" t="s">
        <v>7</v>
      </c>
      <c r="C73" s="55" t="s">
        <v>7</v>
      </c>
      <c r="D73" s="56">
        <v>1620</v>
      </c>
      <c r="E73" s="55" t="s">
        <v>7</v>
      </c>
      <c r="F73" s="46">
        <v>1842.16</v>
      </c>
      <c r="G73" s="34"/>
      <c r="H73" s="12"/>
      <c r="I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</row>
    <row r="74" spans="1:241" ht="12.75">
      <c r="A74" s="22" t="s">
        <v>51</v>
      </c>
      <c r="B74" s="55">
        <v>270</v>
      </c>
      <c r="C74" s="56">
        <v>260</v>
      </c>
      <c r="D74" s="56">
        <v>250</v>
      </c>
      <c r="E74" s="60">
        <f t="shared" si="2"/>
        <v>-0.038461538461538464</v>
      </c>
      <c r="F74" s="46">
        <v>679.021</v>
      </c>
      <c r="G74" s="34"/>
      <c r="H74" s="12"/>
      <c r="I74" s="2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</row>
    <row r="75" spans="1:241" ht="12.75">
      <c r="A75" s="22" t="s">
        <v>52</v>
      </c>
      <c r="B75" s="55">
        <v>80</v>
      </c>
      <c r="C75" s="56">
        <v>80</v>
      </c>
      <c r="D75" s="56">
        <v>110</v>
      </c>
      <c r="E75" s="60">
        <f t="shared" si="2"/>
        <v>0.375</v>
      </c>
      <c r="F75" s="46">
        <v>542.135</v>
      </c>
      <c r="G75" s="34"/>
      <c r="H75" s="12"/>
      <c r="I75" s="2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</row>
    <row r="76" spans="1:241" ht="12.75">
      <c r="A76" s="22" t="s">
        <v>83</v>
      </c>
      <c r="B76" s="55">
        <v>180</v>
      </c>
      <c r="C76" s="56">
        <v>210</v>
      </c>
      <c r="D76" s="56">
        <v>210</v>
      </c>
      <c r="E76" s="60">
        <f t="shared" si="2"/>
        <v>0</v>
      </c>
      <c r="F76" s="46">
        <v>826.117</v>
      </c>
      <c r="G76" s="34"/>
      <c r="H76" s="12"/>
      <c r="I76" s="2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</row>
    <row r="77" spans="1:241" ht="12.75">
      <c r="A77" s="22" t="s">
        <v>53</v>
      </c>
      <c r="B77" s="55">
        <v>1420</v>
      </c>
      <c r="C77" s="56">
        <v>1220</v>
      </c>
      <c r="D77" s="56">
        <v>1250</v>
      </c>
      <c r="E77" s="60">
        <f t="shared" si="2"/>
        <v>0.02459016393442623</v>
      </c>
      <c r="F77" s="46">
        <v>1886.96</v>
      </c>
      <c r="G77" s="34"/>
      <c r="H77" s="12"/>
      <c r="I77" s="2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</row>
    <row r="78" spans="1:241" ht="12.75">
      <c r="A78" s="22" t="s">
        <v>54</v>
      </c>
      <c r="B78" s="55">
        <v>3220</v>
      </c>
      <c r="C78" s="56">
        <v>3870</v>
      </c>
      <c r="D78" s="56">
        <v>3870</v>
      </c>
      <c r="E78" s="60">
        <f t="shared" si="2"/>
        <v>0</v>
      </c>
      <c r="F78" s="46">
        <v>3661.47</v>
      </c>
      <c r="G78" s="34"/>
      <c r="H78" s="12"/>
      <c r="I78" s="2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1:241" ht="12.75">
      <c r="A79" s="5" t="s">
        <v>131</v>
      </c>
      <c r="B79" s="55">
        <v>290</v>
      </c>
      <c r="C79" s="55">
        <v>290</v>
      </c>
      <c r="D79" s="56">
        <v>300</v>
      </c>
      <c r="E79" s="60">
        <f t="shared" si="2"/>
        <v>0.034482758620689655</v>
      </c>
      <c r="F79" s="34">
        <v>1420.36</v>
      </c>
      <c r="G79" s="34"/>
      <c r="H79" s="12"/>
      <c r="I79" s="2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1:241" ht="12.75">
      <c r="A80" s="22" t="s">
        <v>55</v>
      </c>
      <c r="B80" s="55">
        <v>80</v>
      </c>
      <c r="C80" s="56">
        <v>80</v>
      </c>
      <c r="D80" s="56">
        <v>100</v>
      </c>
      <c r="E80" s="60">
        <f>SUM((D80-C80)/C80)</f>
        <v>0.25</v>
      </c>
      <c r="F80" s="46">
        <v>357.908</v>
      </c>
      <c r="G80" s="34"/>
      <c r="H80" s="12"/>
      <c r="I80" s="2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</row>
    <row r="81" spans="1:241" ht="12.75">
      <c r="A81" s="22" t="s">
        <v>56</v>
      </c>
      <c r="B81" s="55">
        <v>100</v>
      </c>
      <c r="C81" s="56">
        <v>100</v>
      </c>
      <c r="D81" s="56">
        <v>100</v>
      </c>
      <c r="E81" s="60">
        <f>SUM((D81-C81)/C81)</f>
        <v>0</v>
      </c>
      <c r="F81" s="46">
        <v>693.311</v>
      </c>
      <c r="G81" s="34"/>
      <c r="H81" s="12"/>
      <c r="I81" s="2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:241" ht="12.75">
      <c r="A82" s="22" t="s">
        <v>82</v>
      </c>
      <c r="B82" s="55">
        <v>500</v>
      </c>
      <c r="C82" s="56">
        <v>530</v>
      </c>
      <c r="D82" s="56">
        <v>520</v>
      </c>
      <c r="E82" s="60">
        <f>SUM((D82-C82)/C82)</f>
        <v>-0.018867924528301886</v>
      </c>
      <c r="F82" s="46">
        <v>823.809</v>
      </c>
      <c r="G82" s="34"/>
      <c r="H82" s="12"/>
      <c r="I82" s="2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</row>
    <row r="83" spans="1:241" ht="12.75">
      <c r="A83" s="22" t="s">
        <v>57</v>
      </c>
      <c r="B83" s="55">
        <v>220</v>
      </c>
      <c r="C83" s="56">
        <v>240</v>
      </c>
      <c r="D83" s="56">
        <v>250</v>
      </c>
      <c r="E83" s="60">
        <f>SUM((D83-C83)/C83)</f>
        <v>0.041666666666666664</v>
      </c>
      <c r="F83" s="46">
        <v>1966.97</v>
      </c>
      <c r="G83" s="34"/>
      <c r="H83" s="12"/>
      <c r="I83" s="2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</row>
    <row r="84" spans="1:241" ht="12.75">
      <c r="A84" s="22" t="s">
        <v>81</v>
      </c>
      <c r="B84" s="55">
        <v>310</v>
      </c>
      <c r="C84" s="56">
        <v>330</v>
      </c>
      <c r="D84" s="56">
        <v>340</v>
      </c>
      <c r="E84" s="60">
        <f>SUM((D84-C84)/C84)</f>
        <v>0.030303030303030304</v>
      </c>
      <c r="F84" s="46">
        <v>581.835</v>
      </c>
      <c r="G84" s="34"/>
      <c r="H84" s="12"/>
      <c r="I84" s="2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</row>
    <row r="85" spans="1:241" ht="12.75">
      <c r="A85" s="5" t="s">
        <v>121</v>
      </c>
      <c r="B85" s="55" t="s">
        <v>7</v>
      </c>
      <c r="C85" s="55" t="s">
        <v>7</v>
      </c>
      <c r="D85" s="56">
        <v>1170</v>
      </c>
      <c r="E85" s="55" t="s">
        <v>7</v>
      </c>
      <c r="F85" s="63">
        <v>926.587</v>
      </c>
      <c r="G85" s="34"/>
      <c r="H85" s="12"/>
      <c r="I85" s="2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:241" ht="12.75">
      <c r="A86" s="22" t="s">
        <v>116</v>
      </c>
      <c r="B86" s="55">
        <v>7230</v>
      </c>
      <c r="C86" s="56">
        <v>7420</v>
      </c>
      <c r="D86" s="56">
        <v>8900</v>
      </c>
      <c r="E86" s="60">
        <f>SUM((D86-C86)/C86)</f>
        <v>0.19946091644204852</v>
      </c>
      <c r="F86" s="46">
        <v>1333.52</v>
      </c>
      <c r="G86" s="34"/>
      <c r="H86" s="75"/>
      <c r="I86" s="2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</row>
    <row r="87" spans="1:241" ht="12.75">
      <c r="A87" s="22" t="s">
        <v>58</v>
      </c>
      <c r="B87" s="55">
        <v>270</v>
      </c>
      <c r="C87" s="56">
        <v>300</v>
      </c>
      <c r="D87" s="56">
        <v>310</v>
      </c>
      <c r="E87" s="60">
        <f>SUM((D87-C87)/C87)</f>
        <v>0.03333333333333333</v>
      </c>
      <c r="F87" s="46">
        <v>746.842</v>
      </c>
      <c r="G87" s="34"/>
      <c r="H87" s="12"/>
      <c r="I87" s="2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</row>
    <row r="88" spans="2:241" ht="12.75">
      <c r="B88" s="49"/>
      <c r="C88" s="49"/>
      <c r="D88" s="49"/>
      <c r="E88" s="49"/>
      <c r="F88" s="12"/>
      <c r="G88" s="12"/>
      <c r="H88" s="12"/>
      <c r="I88" s="2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</row>
    <row r="89" spans="1:241" ht="12.75">
      <c r="A89" s="13" t="s">
        <v>59</v>
      </c>
      <c r="B89" s="18">
        <v>146500</v>
      </c>
      <c r="C89" s="18">
        <v>157200</v>
      </c>
      <c r="D89" s="18">
        <f>ROUND(SUM(D52:D87)+SUM(D7:D51),-2)</f>
        <v>165300</v>
      </c>
      <c r="E89" s="25">
        <v>0.052</v>
      </c>
      <c r="F89" s="26">
        <f>SUM(F52:F87,F7:F51)</f>
        <v>91255.02549999997</v>
      </c>
      <c r="G89" s="12"/>
      <c r="H89" s="12"/>
      <c r="I89" s="2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</row>
    <row r="90" spans="1:241" ht="12.75">
      <c r="A90" s="10"/>
      <c r="B90" s="22" t="s">
        <v>3</v>
      </c>
      <c r="C90" s="38"/>
      <c r="D90" s="23"/>
      <c r="E90" s="10"/>
      <c r="F90" s="12"/>
      <c r="G90" s="34"/>
      <c r="H90" s="12"/>
      <c r="I90" s="2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</row>
    <row r="91" spans="1:241" ht="12" customHeight="1">
      <c r="A91" s="19"/>
      <c r="B91" s="19"/>
      <c r="C91" s="11"/>
      <c r="D91" s="20"/>
      <c r="E91" s="19"/>
      <c r="F91" s="21"/>
      <c r="G91" s="12"/>
      <c r="H91" s="12"/>
      <c r="I91" s="2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</row>
    <row r="92" spans="1:241" s="7" customFormat="1" ht="12" customHeight="1">
      <c r="A92" s="8" t="s">
        <v>60</v>
      </c>
      <c r="B92" s="10"/>
      <c r="C92" s="11"/>
      <c r="D92" s="11"/>
      <c r="E92" s="10"/>
      <c r="F92" s="12"/>
      <c r="G92" s="12"/>
      <c r="H92" s="12"/>
      <c r="I92" s="28"/>
      <c r="J92"/>
      <c r="K9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</row>
    <row r="93" spans="1:241" s="7" customFormat="1" ht="12" customHeight="1">
      <c r="A93" s="9" t="s">
        <v>61</v>
      </c>
      <c r="B93" s="10"/>
      <c r="C93" s="11"/>
      <c r="D93" s="11"/>
      <c r="E93" s="10"/>
      <c r="F93" s="12"/>
      <c r="G93" s="12"/>
      <c r="H93" s="12"/>
      <c r="I93" s="28"/>
      <c r="J93"/>
      <c r="K9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</row>
    <row r="94" spans="1:241" s="7" customFormat="1" ht="12" customHeight="1">
      <c r="A94" s="8" t="s">
        <v>64</v>
      </c>
      <c r="B94" s="10"/>
      <c r="C94" s="11"/>
      <c r="D94" s="11"/>
      <c r="E94" s="10"/>
      <c r="F94" s="12"/>
      <c r="G94" s="12"/>
      <c r="H94" s="12"/>
      <c r="I94" s="28"/>
      <c r="J94"/>
      <c r="K9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</row>
    <row r="95" spans="1:241" s="7" customFormat="1" ht="12" customHeight="1">
      <c r="A95" s="8" t="s">
        <v>65</v>
      </c>
      <c r="B95" s="10"/>
      <c r="C95" s="11"/>
      <c r="D95" s="11"/>
      <c r="E95" s="10"/>
      <c r="F95" s="12"/>
      <c r="G95" s="12"/>
      <c r="H95" s="12"/>
      <c r="I95" s="28"/>
      <c r="J95"/>
      <c r="K9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</row>
    <row r="96" spans="1:241" s="7" customFormat="1" ht="12" customHeight="1">
      <c r="A96" s="8" t="s">
        <v>62</v>
      </c>
      <c r="B96" s="10"/>
      <c r="C96" s="11"/>
      <c r="D96" s="11"/>
      <c r="E96" s="10"/>
      <c r="F96" s="12"/>
      <c r="G96" s="12"/>
      <c r="H96" s="12"/>
      <c r="I96" s="28"/>
      <c r="J96"/>
      <c r="K9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</row>
    <row r="97" spans="1:241" s="7" customFormat="1" ht="12.75" customHeight="1">
      <c r="A97" s="8" t="s">
        <v>90</v>
      </c>
      <c r="B97" s="10"/>
      <c r="C97" s="11"/>
      <c r="D97" s="11"/>
      <c r="E97" s="10"/>
      <c r="F97" s="12"/>
      <c r="G97" s="12"/>
      <c r="H97" s="12"/>
      <c r="I97" s="28"/>
      <c r="J97"/>
      <c r="K97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</row>
    <row r="98" spans="1:241" s="7" customFormat="1" ht="12" customHeight="1">
      <c r="A98" s="8" t="s">
        <v>66</v>
      </c>
      <c r="B98" s="10"/>
      <c r="C98" s="11"/>
      <c r="D98" s="11"/>
      <c r="E98" s="10"/>
      <c r="F98" s="12"/>
      <c r="G98" s="12"/>
      <c r="H98" s="12"/>
      <c r="I98" s="28"/>
      <c r="J98"/>
      <c r="K98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</row>
    <row r="99" spans="1:241" s="7" customFormat="1" ht="12" customHeight="1">
      <c r="A99" s="8" t="s">
        <v>63</v>
      </c>
      <c r="B99" s="10"/>
      <c r="C99" s="47"/>
      <c r="D99" s="11"/>
      <c r="E99" s="10"/>
      <c r="F99" s="12"/>
      <c r="G99" s="12"/>
      <c r="H99" s="12"/>
      <c r="I99" s="1"/>
      <c r="J99"/>
      <c r="K9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</row>
    <row r="100" spans="1:241" s="7" customFormat="1" ht="12" customHeight="1">
      <c r="A100" s="8" t="s">
        <v>122</v>
      </c>
      <c r="B100" s="10"/>
      <c r="C100" s="47"/>
      <c r="D100" s="11"/>
      <c r="E100" s="10"/>
      <c r="F100" s="12"/>
      <c r="G100" s="12"/>
      <c r="H100" s="12"/>
      <c r="I100" s="1"/>
      <c r="J100"/>
      <c r="K10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</row>
    <row r="101" spans="1:241" s="7" customFormat="1" ht="12" customHeight="1">
      <c r="A101" s="8" t="s">
        <v>124</v>
      </c>
      <c r="B101" s="10"/>
      <c r="C101" s="47"/>
      <c r="D101" s="11"/>
      <c r="E101" s="10"/>
      <c r="F101" s="12"/>
      <c r="G101" s="12"/>
      <c r="H101" s="34"/>
      <c r="I101" s="2"/>
      <c r="J101"/>
      <c r="K10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</row>
    <row r="102" spans="1:241" s="7" customFormat="1" ht="12" customHeight="1">
      <c r="A102" s="8" t="s">
        <v>123</v>
      </c>
      <c r="B102" s="10"/>
      <c r="C102" s="11"/>
      <c r="D102" s="11"/>
      <c r="E102" s="10"/>
      <c r="F102" s="12"/>
      <c r="G102" s="12"/>
      <c r="H102" s="12"/>
      <c r="I102" s="2"/>
      <c r="J102"/>
      <c r="K10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</row>
    <row r="103" spans="1:241" s="7" customFormat="1" ht="12" customHeight="1">
      <c r="A103" s="8" t="s">
        <v>125</v>
      </c>
      <c r="B103" s="10"/>
      <c r="C103" s="11"/>
      <c r="D103" s="11"/>
      <c r="E103" s="10"/>
      <c r="F103" s="12"/>
      <c r="G103" s="12"/>
      <c r="H103" s="12"/>
      <c r="I103" s="3"/>
      <c r="J103"/>
      <c r="K10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</row>
    <row r="104" spans="1:241" s="7" customFormat="1" ht="12" customHeight="1">
      <c r="A104" s="8"/>
      <c r="B104" s="10"/>
      <c r="C104" s="11"/>
      <c r="D104" s="11"/>
      <c r="E104" s="10"/>
      <c r="F104" s="12"/>
      <c r="G104" s="12"/>
      <c r="H104" s="12"/>
      <c r="I104" s="3"/>
      <c r="J104"/>
      <c r="K10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</row>
    <row r="105" spans="1:241" s="7" customFormat="1" ht="12" customHeight="1">
      <c r="A105" s="8" t="s">
        <v>5</v>
      </c>
      <c r="B105" s="10"/>
      <c r="C105" s="11"/>
      <c r="D105" s="11"/>
      <c r="E105" s="10"/>
      <c r="F105" s="12"/>
      <c r="G105" s="12"/>
      <c r="H105" s="12"/>
      <c r="I105" s="3"/>
      <c r="J105"/>
      <c r="K10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</row>
    <row r="106" spans="1:241" ht="12" customHeight="1">
      <c r="A106" s="32"/>
      <c r="B106" s="10"/>
      <c r="C106" s="11"/>
      <c r="D106" s="11"/>
      <c r="E106" s="10"/>
      <c r="F106" s="12"/>
      <c r="G106" s="12"/>
      <c r="H106" s="12"/>
      <c r="I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</row>
    <row r="107" spans="1:246" ht="12" customHeight="1">
      <c r="A107" s="33"/>
      <c r="B107" s="33"/>
      <c r="C107" s="12"/>
      <c r="D107" s="10"/>
      <c r="E107" s="10"/>
      <c r="F107" s="33"/>
      <c r="G107" s="33"/>
      <c r="H107" s="35"/>
      <c r="I107" s="35"/>
      <c r="J107" s="33"/>
      <c r="K107" s="34"/>
      <c r="L107" s="12"/>
      <c r="M107" s="12"/>
      <c r="N107" s="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</row>
    <row r="108" spans="1:246" ht="12" customHeight="1">
      <c r="A108" s="44" t="s">
        <v>8</v>
      </c>
      <c r="B108" s="44"/>
      <c r="C108" s="26"/>
      <c r="D108" s="10"/>
      <c r="E108" s="10"/>
      <c r="F108" s="44"/>
      <c r="G108" s="30"/>
      <c r="H108" s="35"/>
      <c r="I108" s="64"/>
      <c r="J108" s="30"/>
      <c r="K108" s="31"/>
      <c r="L108" s="12"/>
      <c r="M108" s="12"/>
      <c r="N108" s="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</row>
    <row r="109" spans="1:246" ht="12.75">
      <c r="A109" s="33"/>
      <c r="B109" s="33"/>
      <c r="C109" s="39"/>
      <c r="D109" s="10"/>
      <c r="E109" s="10"/>
      <c r="F109" s="33"/>
      <c r="G109" s="33"/>
      <c r="H109" s="35"/>
      <c r="I109" s="35"/>
      <c r="J109" s="33"/>
      <c r="K109" s="34"/>
      <c r="L109" s="12"/>
      <c r="M109" s="12"/>
      <c r="N109" s="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</row>
    <row r="110" spans="1:246" ht="12.75">
      <c r="A110" s="14"/>
      <c r="B110" s="14"/>
      <c r="C110" s="15"/>
      <c r="D110" s="51" t="s">
        <v>0</v>
      </c>
      <c r="E110" s="16" t="s">
        <v>1</v>
      </c>
      <c r="F110" s="30"/>
      <c r="G110" s="30"/>
      <c r="H110" s="35"/>
      <c r="I110" s="64"/>
      <c r="J110" s="76"/>
      <c r="K110" s="43"/>
      <c r="L110" s="12"/>
      <c r="M110" s="12"/>
      <c r="N110" s="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</row>
    <row r="111" spans="1:246" ht="12.75">
      <c r="A111" s="44" t="s">
        <v>112</v>
      </c>
      <c r="B111" s="54">
        <v>2001</v>
      </c>
      <c r="C111" s="48">
        <v>2010</v>
      </c>
      <c r="D111" s="52" t="s">
        <v>126</v>
      </c>
      <c r="E111" s="29" t="s">
        <v>2</v>
      </c>
      <c r="F111" s="44"/>
      <c r="G111" s="54"/>
      <c r="H111" s="54"/>
      <c r="I111" s="54"/>
      <c r="J111" s="76"/>
      <c r="K111" s="43"/>
      <c r="L111" s="12"/>
      <c r="M111" s="12"/>
      <c r="N111" s="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</row>
    <row r="112" spans="1:246" ht="12.75">
      <c r="A112" s="19"/>
      <c r="B112" s="59"/>
      <c r="C112" s="43"/>
      <c r="D112" s="10"/>
      <c r="E112" s="10"/>
      <c r="F112" s="33"/>
      <c r="G112" s="33"/>
      <c r="H112" s="35"/>
      <c r="I112" s="35"/>
      <c r="J112" s="33"/>
      <c r="K112" s="34"/>
      <c r="L112" s="12"/>
      <c r="M112" s="12"/>
      <c r="N112" s="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</row>
    <row r="113" spans="1:246" ht="12.75">
      <c r="A113" s="40" t="s">
        <v>91</v>
      </c>
      <c r="B113" s="57">
        <v>4010</v>
      </c>
      <c r="C113" s="57">
        <v>4160</v>
      </c>
      <c r="D113" s="25">
        <f aca="true" t="shared" si="3" ref="D113:D141">SUM((C113-B113)/B113)</f>
        <v>0.03740648379052369</v>
      </c>
      <c r="E113" s="46">
        <v>3785.23</v>
      </c>
      <c r="F113" s="40"/>
      <c r="G113" s="56"/>
      <c r="H113" s="56"/>
      <c r="I113" s="56"/>
      <c r="J113" s="77"/>
      <c r="K113" s="34"/>
      <c r="L113" s="12"/>
      <c r="M113" s="12"/>
      <c r="N113" s="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</row>
    <row r="114" spans="1:246" ht="12.75">
      <c r="A114" s="40" t="s">
        <v>68</v>
      </c>
      <c r="B114" s="57">
        <v>6780</v>
      </c>
      <c r="C114" s="57">
        <v>6790</v>
      </c>
      <c r="D114" s="25">
        <f t="shared" si="3"/>
        <v>0.0014749262536873156</v>
      </c>
      <c r="E114" s="46">
        <v>2756.47</v>
      </c>
      <c r="F114" s="40"/>
      <c r="G114" s="56"/>
      <c r="H114" s="56"/>
      <c r="I114" s="56"/>
      <c r="J114" s="77"/>
      <c r="K114" s="34"/>
      <c r="L114" s="12"/>
      <c r="M114" s="12"/>
      <c r="N114" s="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</row>
    <row r="115" spans="1:246" ht="12.75">
      <c r="A115" s="40" t="s">
        <v>69</v>
      </c>
      <c r="B115" s="57">
        <v>3020</v>
      </c>
      <c r="C115" s="57">
        <v>3220</v>
      </c>
      <c r="D115" s="25">
        <f t="shared" si="3"/>
        <v>0.06622516556291391</v>
      </c>
      <c r="E115" s="46">
        <v>2748.68</v>
      </c>
      <c r="F115" s="40"/>
      <c r="G115" s="56"/>
      <c r="H115" s="56"/>
      <c r="I115" s="56"/>
      <c r="J115" s="77"/>
      <c r="K115" s="34"/>
      <c r="L115" s="12"/>
      <c r="M115" s="12"/>
      <c r="N115" s="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</row>
    <row r="116" spans="1:246" ht="12.75">
      <c r="A116" s="40" t="s">
        <v>71</v>
      </c>
      <c r="B116" s="57">
        <v>6200</v>
      </c>
      <c r="C116" s="57">
        <v>6230</v>
      </c>
      <c r="D116" s="25">
        <f t="shared" si="3"/>
        <v>0.004838709677419355</v>
      </c>
      <c r="E116" s="46">
        <v>2564.19</v>
      </c>
      <c r="F116" s="40"/>
      <c r="G116" s="56"/>
      <c r="H116" s="56"/>
      <c r="I116" s="56"/>
      <c r="J116" s="77"/>
      <c r="K116" s="34"/>
      <c r="L116" s="12"/>
      <c r="M116" s="12"/>
      <c r="N116" s="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</row>
    <row r="117" spans="1:246" ht="12.75">
      <c r="A117" s="40" t="s">
        <v>72</v>
      </c>
      <c r="B117" s="57">
        <v>3160</v>
      </c>
      <c r="C117" s="57">
        <v>3220</v>
      </c>
      <c r="D117" s="25">
        <f t="shared" si="3"/>
        <v>0.0189873417721519</v>
      </c>
      <c r="E117" s="46">
        <v>10405.47</v>
      </c>
      <c r="F117" s="40"/>
      <c r="G117" s="56"/>
      <c r="H117" s="56"/>
      <c r="I117" s="56"/>
      <c r="J117" s="77"/>
      <c r="K117" s="34"/>
      <c r="L117" s="12"/>
      <c r="M117" s="12"/>
      <c r="N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</row>
    <row r="118" spans="1:246" ht="12.75">
      <c r="A118" s="40" t="s">
        <v>92</v>
      </c>
      <c r="B118" s="57">
        <v>2740</v>
      </c>
      <c r="C118" s="57">
        <v>2680</v>
      </c>
      <c r="D118" s="25">
        <f t="shared" si="3"/>
        <v>-0.021897810218978103</v>
      </c>
      <c r="E118" s="46">
        <v>5003.87</v>
      </c>
      <c r="F118" s="40"/>
      <c r="G118" s="56"/>
      <c r="H118" s="56"/>
      <c r="I118" s="56"/>
      <c r="J118" s="77"/>
      <c r="K118" s="34"/>
      <c r="L118" s="12"/>
      <c r="M118" s="12"/>
      <c r="N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</row>
    <row r="119" spans="1:246" ht="12.75">
      <c r="A119" s="40" t="s">
        <v>27</v>
      </c>
      <c r="B119" s="57">
        <v>2870</v>
      </c>
      <c r="C119" s="57">
        <v>3070</v>
      </c>
      <c r="D119" s="25">
        <f t="shared" si="3"/>
        <v>0.06968641114982578</v>
      </c>
      <c r="E119" s="46">
        <v>1044.95</v>
      </c>
      <c r="F119" s="40"/>
      <c r="G119" s="56"/>
      <c r="H119" s="56"/>
      <c r="I119" s="56"/>
      <c r="J119" s="77"/>
      <c r="K119" s="34"/>
      <c r="L119" s="12"/>
      <c r="M119" s="12"/>
      <c r="N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</row>
    <row r="120" spans="1:246" ht="12.75">
      <c r="A120" s="40" t="s">
        <v>73</v>
      </c>
      <c r="B120" s="57">
        <v>6010</v>
      </c>
      <c r="C120" s="57">
        <v>6520</v>
      </c>
      <c r="D120" s="25">
        <f t="shared" si="3"/>
        <v>0.08485856905158069</v>
      </c>
      <c r="E120" s="46">
        <v>1984.14</v>
      </c>
      <c r="F120" s="40"/>
      <c r="G120" s="56"/>
      <c r="H120" s="56"/>
      <c r="I120" s="56"/>
      <c r="J120" s="77"/>
      <c r="K120" s="34"/>
      <c r="L120" s="12"/>
      <c r="M120" s="12"/>
      <c r="N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</row>
    <row r="121" spans="1:246" ht="12.75">
      <c r="A121" s="40" t="s">
        <v>93</v>
      </c>
      <c r="B121" s="57">
        <v>4530</v>
      </c>
      <c r="C121" s="57">
        <v>4530</v>
      </c>
      <c r="D121" s="25">
        <f t="shared" si="3"/>
        <v>0</v>
      </c>
      <c r="E121" s="46">
        <v>8134.23</v>
      </c>
      <c r="F121" s="40"/>
      <c r="G121" s="56"/>
      <c r="H121" s="56"/>
      <c r="I121" s="56"/>
      <c r="J121" s="77"/>
      <c r="K121" s="34"/>
      <c r="L121" s="12"/>
      <c r="M121" s="12"/>
      <c r="N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</row>
    <row r="122" spans="1:246" ht="12.75">
      <c r="A122" s="40" t="s">
        <v>94</v>
      </c>
      <c r="B122" s="57">
        <v>8780</v>
      </c>
      <c r="C122" s="57">
        <v>8810</v>
      </c>
      <c r="D122" s="25">
        <f t="shared" si="3"/>
        <v>0.003416856492027335</v>
      </c>
      <c r="E122" s="46">
        <v>276.249</v>
      </c>
      <c r="F122" s="40"/>
      <c r="G122" s="56"/>
      <c r="H122" s="56"/>
      <c r="I122" s="56"/>
      <c r="J122" s="78"/>
      <c r="K122" s="34"/>
      <c r="L122" s="12"/>
      <c r="M122" s="12"/>
      <c r="N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</row>
    <row r="123" spans="1:246" ht="12.75">
      <c r="A123" s="40" t="s">
        <v>95</v>
      </c>
      <c r="B123" s="57">
        <v>5800</v>
      </c>
      <c r="C123" s="57">
        <v>6470</v>
      </c>
      <c r="D123" s="25">
        <f t="shared" si="3"/>
        <v>0.11551724137931034</v>
      </c>
      <c r="E123" s="46">
        <v>299.731</v>
      </c>
      <c r="F123" s="40"/>
      <c r="G123" s="56"/>
      <c r="H123" s="56"/>
      <c r="I123" s="56"/>
      <c r="J123" s="78"/>
      <c r="K123" s="34"/>
      <c r="L123" s="12"/>
      <c r="M123" s="12"/>
      <c r="N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</row>
    <row r="124" spans="1:246" ht="12.75">
      <c r="A124" s="40" t="s">
        <v>96</v>
      </c>
      <c r="B124" s="57">
        <v>6040</v>
      </c>
      <c r="C124" s="57">
        <v>7000</v>
      </c>
      <c r="D124" s="25">
        <f t="shared" si="3"/>
        <v>0.15894039735099338</v>
      </c>
      <c r="E124" s="46">
        <v>543.276</v>
      </c>
      <c r="F124" s="40"/>
      <c r="G124" s="56"/>
      <c r="H124" s="56"/>
      <c r="I124" s="56"/>
      <c r="J124" s="78"/>
      <c r="K124" s="34"/>
      <c r="L124" s="12"/>
      <c r="M124" s="12"/>
      <c r="N124" s="6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</row>
    <row r="125" spans="1:246" ht="12.75">
      <c r="A125" s="40" t="s">
        <v>97</v>
      </c>
      <c r="B125" s="57">
        <v>3210</v>
      </c>
      <c r="C125" s="57">
        <v>3240</v>
      </c>
      <c r="D125" s="25">
        <f t="shared" si="3"/>
        <v>0.009345794392523364</v>
      </c>
      <c r="E125" s="46">
        <v>6139.52</v>
      </c>
      <c r="F125" s="40"/>
      <c r="G125" s="56"/>
      <c r="H125" s="58"/>
      <c r="I125" s="56"/>
      <c r="J125" s="78"/>
      <c r="K125" s="34"/>
      <c r="L125" s="12"/>
      <c r="M125" s="12"/>
      <c r="N125" s="65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</row>
    <row r="126" spans="1:246" ht="12.75">
      <c r="A126" s="40" t="s">
        <v>77</v>
      </c>
      <c r="B126" s="57">
        <v>3010</v>
      </c>
      <c r="C126" s="57">
        <v>3140</v>
      </c>
      <c r="D126" s="25">
        <f t="shared" si="3"/>
        <v>0.04318936877076412</v>
      </c>
      <c r="E126" s="46">
        <v>458.5</v>
      </c>
      <c r="F126" s="40"/>
      <c r="G126" s="56"/>
      <c r="H126" s="56"/>
      <c r="I126" s="56"/>
      <c r="J126" s="77"/>
      <c r="K126" s="34"/>
      <c r="L126" s="12"/>
      <c r="M126" s="12"/>
      <c r="N126" s="65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</row>
    <row r="127" spans="1:246" ht="12.75">
      <c r="A127" s="40" t="s">
        <v>45</v>
      </c>
      <c r="B127" s="57">
        <v>8060</v>
      </c>
      <c r="C127" s="57">
        <v>8510</v>
      </c>
      <c r="D127" s="25">
        <f t="shared" si="3"/>
        <v>0.05583126550868486</v>
      </c>
      <c r="E127" s="46">
        <v>6361.33</v>
      </c>
      <c r="F127" s="40"/>
      <c r="G127" s="56"/>
      <c r="H127" s="56"/>
      <c r="I127" s="56"/>
      <c r="J127" s="77"/>
      <c r="K127" s="34"/>
      <c r="L127" s="12"/>
      <c r="M127" s="12"/>
      <c r="N127" s="6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</row>
    <row r="128" spans="1:246" ht="12.75">
      <c r="A128" s="40" t="s">
        <v>46</v>
      </c>
      <c r="B128" s="57">
        <v>6860</v>
      </c>
      <c r="C128" s="57">
        <v>6840</v>
      </c>
      <c r="D128" s="25">
        <f t="shared" si="3"/>
        <v>-0.0029154518950437317</v>
      </c>
      <c r="E128" s="46">
        <v>8787.27</v>
      </c>
      <c r="F128" s="40"/>
      <c r="G128" s="56"/>
      <c r="H128" s="56"/>
      <c r="I128" s="56"/>
      <c r="J128" s="77"/>
      <c r="K128" s="34"/>
      <c r="L128" s="12"/>
      <c r="M128" s="12"/>
      <c r="N128" s="65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</row>
    <row r="129" spans="1:246" ht="12.75">
      <c r="A129" s="40" t="s">
        <v>78</v>
      </c>
      <c r="B129" s="57">
        <v>5790</v>
      </c>
      <c r="C129" s="57">
        <v>5870</v>
      </c>
      <c r="D129" s="25">
        <f t="shared" si="3"/>
        <v>0.013816925734024179</v>
      </c>
      <c r="E129" s="46">
        <v>6160.52</v>
      </c>
      <c r="F129" s="40"/>
      <c r="G129" s="56"/>
      <c r="H129" s="56"/>
      <c r="I129" s="56"/>
      <c r="J129" s="77"/>
      <c r="K129" s="34"/>
      <c r="L129" s="12"/>
      <c r="M129" s="12"/>
      <c r="N129" s="6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</row>
    <row r="130" spans="1:246" ht="12.75">
      <c r="A130" s="40" t="s">
        <v>98</v>
      </c>
      <c r="B130" s="57">
        <v>7090</v>
      </c>
      <c r="C130" s="57">
        <v>6990</v>
      </c>
      <c r="D130" s="25">
        <f t="shared" si="3"/>
        <v>-0.014104372355430184</v>
      </c>
      <c r="E130" s="46">
        <v>397.68</v>
      </c>
      <c r="F130" s="40"/>
      <c r="G130" s="56"/>
      <c r="H130" s="56"/>
      <c r="I130" s="56"/>
      <c r="J130" s="77"/>
      <c r="K130" s="34"/>
      <c r="L130" s="12"/>
      <c r="M130" s="12"/>
      <c r="N130" s="6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</row>
    <row r="131" spans="1:246" ht="12.75">
      <c r="A131" s="40" t="s">
        <v>99</v>
      </c>
      <c r="B131" s="57">
        <v>6150</v>
      </c>
      <c r="C131" s="57">
        <v>6430</v>
      </c>
      <c r="D131" s="25">
        <f t="shared" si="3"/>
        <v>0.04552845528455285</v>
      </c>
      <c r="E131" s="46">
        <v>416.537</v>
      </c>
      <c r="F131" s="40"/>
      <c r="G131" s="56"/>
      <c r="H131" s="56"/>
      <c r="I131" s="56"/>
      <c r="J131" s="77"/>
      <c r="K131" s="34"/>
      <c r="L131" s="12"/>
      <c r="M131" s="12"/>
      <c r="N131" s="65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</row>
    <row r="132" spans="1:246" ht="12.75">
      <c r="A132" s="40" t="s">
        <v>100</v>
      </c>
      <c r="B132" s="57">
        <v>2790</v>
      </c>
      <c r="C132" s="57">
        <v>2840</v>
      </c>
      <c r="D132" s="25">
        <f t="shared" si="3"/>
        <v>0.017921146953405017</v>
      </c>
      <c r="E132" s="46">
        <v>122.025</v>
      </c>
      <c r="F132" s="40"/>
      <c r="G132" s="56"/>
      <c r="H132" s="56"/>
      <c r="I132" s="56"/>
      <c r="J132" s="77"/>
      <c r="K132" s="34"/>
      <c r="L132" s="12"/>
      <c r="M132" s="12"/>
      <c r="N132" s="65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</row>
    <row r="133" spans="1:246" ht="12.75">
      <c r="A133" s="40" t="s">
        <v>101</v>
      </c>
      <c r="B133" s="57">
        <v>6900</v>
      </c>
      <c r="C133" s="57">
        <v>6800</v>
      </c>
      <c r="D133" s="25">
        <f t="shared" si="3"/>
        <v>-0.014492753623188406</v>
      </c>
      <c r="E133" s="46">
        <v>254.912</v>
      </c>
      <c r="F133" s="40"/>
      <c r="G133" s="56"/>
      <c r="H133" s="56"/>
      <c r="I133" s="56"/>
      <c r="J133" s="77"/>
      <c r="K133" s="34"/>
      <c r="L133" s="12"/>
      <c r="M133" s="12"/>
      <c r="N133" s="65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</row>
    <row r="134" spans="1:246" ht="12.75">
      <c r="A134" s="40" t="s">
        <v>102</v>
      </c>
      <c r="B134" s="57">
        <v>5560</v>
      </c>
      <c r="C134" s="57">
        <v>5420</v>
      </c>
      <c r="D134" s="25">
        <f t="shared" si="3"/>
        <v>-0.025179856115107913</v>
      </c>
      <c r="E134" s="46">
        <v>208.457</v>
      </c>
      <c r="F134" s="40"/>
      <c r="G134" s="56"/>
      <c r="H134" s="56"/>
      <c r="I134" s="56"/>
      <c r="J134" s="77"/>
      <c r="K134" s="34"/>
      <c r="L134" s="12"/>
      <c r="M134" s="12"/>
      <c r="N134" s="6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</row>
    <row r="135" spans="1:246" ht="12.75">
      <c r="A135" s="40" t="s">
        <v>103</v>
      </c>
      <c r="B135" s="57">
        <v>8990</v>
      </c>
      <c r="C135" s="57">
        <v>10170</v>
      </c>
      <c r="D135" s="25">
        <f t="shared" si="3"/>
        <v>0.13125695216907676</v>
      </c>
      <c r="E135" s="46">
        <v>342.326</v>
      </c>
      <c r="F135" s="40"/>
      <c r="G135" s="56"/>
      <c r="H135" s="56"/>
      <c r="I135" s="56"/>
      <c r="J135" s="77"/>
      <c r="K135" s="34"/>
      <c r="L135" s="12"/>
      <c r="M135" s="12"/>
      <c r="N135" s="65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</row>
    <row r="136" spans="1:246" ht="12.75">
      <c r="A136" s="40" t="s">
        <v>104</v>
      </c>
      <c r="B136" s="57">
        <v>5970</v>
      </c>
      <c r="C136" s="57">
        <v>7250</v>
      </c>
      <c r="D136" s="25">
        <f t="shared" si="3"/>
        <v>0.21440536013400335</v>
      </c>
      <c r="E136" s="46">
        <v>757.515</v>
      </c>
      <c r="F136" s="40"/>
      <c r="G136" s="56"/>
      <c r="H136" s="56"/>
      <c r="I136" s="56"/>
      <c r="J136" s="77"/>
      <c r="K136" s="34"/>
      <c r="L136" s="12"/>
      <c r="M136" s="12"/>
      <c r="N136" s="65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</row>
    <row r="137" spans="1:246" ht="12.75">
      <c r="A137" s="40" t="s">
        <v>49</v>
      </c>
      <c r="B137" s="57">
        <v>3120</v>
      </c>
      <c r="C137" s="57">
        <v>3180</v>
      </c>
      <c r="D137" s="25">
        <f t="shared" si="3"/>
        <v>0.019230769230769232</v>
      </c>
      <c r="E137" s="46">
        <v>3185.11</v>
      </c>
      <c r="F137" s="40"/>
      <c r="G137" s="56"/>
      <c r="H137" s="56"/>
      <c r="I137" s="56"/>
      <c r="J137" s="77"/>
      <c r="K137" s="34"/>
      <c r="L137" s="12"/>
      <c r="M137" s="12"/>
      <c r="N137" s="65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</row>
    <row r="138" spans="1:246" ht="12.75">
      <c r="A138" s="40" t="s">
        <v>105</v>
      </c>
      <c r="B138" s="57">
        <v>5690</v>
      </c>
      <c r="C138" s="57">
        <v>5870</v>
      </c>
      <c r="D138" s="25">
        <f t="shared" si="3"/>
        <v>0.03163444639718805</v>
      </c>
      <c r="E138" s="46">
        <v>2912.8</v>
      </c>
      <c r="F138" s="40"/>
      <c r="G138" s="56"/>
      <c r="H138" s="56"/>
      <c r="I138" s="56"/>
      <c r="J138" s="77"/>
      <c r="K138" s="34"/>
      <c r="L138" s="12"/>
      <c r="M138" s="12"/>
      <c r="N138" s="6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</row>
    <row r="139" spans="1:246" ht="12.75">
      <c r="A139" s="40" t="s">
        <v>80</v>
      </c>
      <c r="B139" s="57">
        <v>2910</v>
      </c>
      <c r="C139" s="57">
        <v>3150</v>
      </c>
      <c r="D139" s="25">
        <f t="shared" si="3"/>
        <v>0.08247422680412371</v>
      </c>
      <c r="E139" s="46">
        <v>6952.06</v>
      </c>
      <c r="F139" s="40"/>
      <c r="G139" s="56"/>
      <c r="H139" s="56"/>
      <c r="I139" s="56"/>
      <c r="J139" s="77"/>
      <c r="K139" s="34"/>
      <c r="L139" s="12"/>
      <c r="M139" s="12"/>
      <c r="N139" s="65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</row>
    <row r="140" spans="1:246" ht="12.75">
      <c r="A140" s="40" t="s">
        <v>106</v>
      </c>
      <c r="B140" s="57">
        <v>6120</v>
      </c>
      <c r="C140" s="57">
        <v>6230</v>
      </c>
      <c r="D140" s="25">
        <f t="shared" si="3"/>
        <v>0.017973856209150325</v>
      </c>
      <c r="E140" s="46">
        <v>5076.94</v>
      </c>
      <c r="F140" s="40"/>
      <c r="G140" s="56"/>
      <c r="H140" s="56"/>
      <c r="I140" s="56"/>
      <c r="J140" s="77"/>
      <c r="K140" s="34"/>
      <c r="L140" s="12"/>
      <c r="M140" s="12"/>
      <c r="N140" s="6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</row>
    <row r="141" spans="1:246" ht="12.75">
      <c r="A141" s="40" t="s">
        <v>107</v>
      </c>
      <c r="B141" s="57">
        <v>9070</v>
      </c>
      <c r="C141" s="57">
        <v>10690</v>
      </c>
      <c r="D141" s="25">
        <f t="shared" si="3"/>
        <v>0.17861080485115766</v>
      </c>
      <c r="E141" s="46">
        <v>3175.1</v>
      </c>
      <c r="F141" s="40"/>
      <c r="G141" s="56"/>
      <c r="H141" s="56"/>
      <c r="I141" s="56"/>
      <c r="J141" s="77"/>
      <c r="K141" s="34"/>
      <c r="L141" s="12"/>
      <c r="M141" s="12"/>
      <c r="N141" s="65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</row>
    <row r="142" spans="1:246" ht="12.75">
      <c r="A142" s="40"/>
      <c r="B142" s="56"/>
      <c r="C142" s="55"/>
      <c r="D142" s="25"/>
      <c r="E142" s="25"/>
      <c r="F142" s="40"/>
      <c r="G142" s="56"/>
      <c r="H142" s="56"/>
      <c r="I142" s="56"/>
      <c r="J142" s="77"/>
      <c r="K142" s="34"/>
      <c r="L142" s="12"/>
      <c r="M142" s="12"/>
      <c r="N142" s="65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</row>
    <row r="143" spans="1:246" ht="12.75">
      <c r="A143" s="44" t="s">
        <v>59</v>
      </c>
      <c r="B143" s="18">
        <f>ROUND(SUM(B113:B142),-2)</f>
        <v>157200</v>
      </c>
      <c r="C143" s="18">
        <f>ROUND(SUM(C113:C142),-2)</f>
        <v>165300</v>
      </c>
      <c r="D143" s="25">
        <f>SUM((C143-B143)/B143)</f>
        <v>0.05152671755725191</v>
      </c>
      <c r="E143" s="74">
        <f>SUM(E113:E141)</f>
        <v>91255.08799999999</v>
      </c>
      <c r="F143" s="40"/>
      <c r="G143" s="56"/>
      <c r="H143" s="56"/>
      <c r="I143" s="56"/>
      <c r="J143" s="77"/>
      <c r="K143" s="34"/>
      <c r="L143" s="12"/>
      <c r="M143" s="12"/>
      <c r="N143" s="6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</row>
    <row r="144" spans="1:246" ht="12.75">
      <c r="A144" s="37"/>
      <c r="B144" s="37"/>
      <c r="C144" s="39"/>
      <c r="D144" s="36"/>
      <c r="E144" s="36"/>
      <c r="F144" s="40"/>
      <c r="G144" s="56"/>
      <c r="H144" s="56"/>
      <c r="I144" s="56"/>
      <c r="J144" s="77"/>
      <c r="K144" s="34"/>
      <c r="L144" s="12"/>
      <c r="M144" s="12"/>
      <c r="N144" s="65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</row>
    <row r="145" spans="1:246" ht="12.75">
      <c r="A145" s="40"/>
      <c r="B145" s="40"/>
      <c r="C145" s="12"/>
      <c r="D145" s="10"/>
      <c r="E145" s="10"/>
      <c r="F145" s="40"/>
      <c r="G145" s="56"/>
      <c r="H145" s="56"/>
      <c r="I145" s="56"/>
      <c r="J145" s="77"/>
      <c r="K145" s="34"/>
      <c r="L145" s="12"/>
      <c r="M145" s="12"/>
      <c r="N145" s="6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</row>
    <row r="146" spans="1:246" ht="12.75">
      <c r="A146" s="8" t="s">
        <v>113</v>
      </c>
      <c r="B146" s="8"/>
      <c r="C146" s="12"/>
      <c r="D146" s="10"/>
      <c r="E146" s="10"/>
      <c r="F146" s="40"/>
      <c r="G146" s="56"/>
      <c r="H146" s="56"/>
      <c r="I146" s="56"/>
      <c r="J146" s="77"/>
      <c r="K146" s="34"/>
      <c r="L146" s="12"/>
      <c r="M146" s="12"/>
      <c r="N146" s="65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</row>
    <row r="147" spans="1:246" ht="12.75">
      <c r="A147" s="8" t="s">
        <v>115</v>
      </c>
      <c r="B147" s="8"/>
      <c r="C147" s="12"/>
      <c r="D147" s="10"/>
      <c r="E147" s="10"/>
      <c r="F147" s="40"/>
      <c r="G147" s="56"/>
      <c r="H147" s="56"/>
      <c r="I147" s="56"/>
      <c r="J147" s="77"/>
      <c r="K147" s="34"/>
      <c r="L147" s="12"/>
      <c r="M147" s="12"/>
      <c r="N147" s="65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</row>
    <row r="148" spans="1:246" ht="12.75">
      <c r="A148" s="8"/>
      <c r="B148" s="8"/>
      <c r="C148" s="12"/>
      <c r="D148" s="10"/>
      <c r="E148" s="10"/>
      <c r="F148" s="40"/>
      <c r="G148" s="56"/>
      <c r="H148" s="56"/>
      <c r="I148" s="56"/>
      <c r="J148" s="77"/>
      <c r="K148" s="34"/>
      <c r="L148" s="12"/>
      <c r="M148" s="12"/>
      <c r="N148" s="65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</row>
    <row r="149" spans="1:246" ht="12.75">
      <c r="A149" s="45" t="s">
        <v>5</v>
      </c>
      <c r="B149" s="45"/>
      <c r="C149" s="12"/>
      <c r="D149" s="10"/>
      <c r="E149" s="10"/>
      <c r="F149" s="40"/>
      <c r="G149" s="56"/>
      <c r="H149" s="56"/>
      <c r="I149" s="56"/>
      <c r="J149" s="77"/>
      <c r="K149" s="34"/>
      <c r="L149" s="56"/>
      <c r="M149" s="12"/>
      <c r="N149" s="65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</row>
    <row r="150" spans="1:9" s="6" customFormat="1" ht="12" customHeight="1">
      <c r="A150" s="27"/>
      <c r="B150" s="10"/>
      <c r="C150" s="27"/>
      <c r="D150" s="11"/>
      <c r="E150" s="10"/>
      <c r="F150" s="12"/>
      <c r="G150" s="12"/>
      <c r="H150" s="12"/>
      <c r="I150" s="65"/>
    </row>
    <row r="151" spans="1:9" s="6" customFormat="1" ht="12" customHeight="1">
      <c r="A151" s="27"/>
      <c r="B151" s="10"/>
      <c r="C151" s="27"/>
      <c r="D151" s="11"/>
      <c r="E151" s="10"/>
      <c r="F151" s="12"/>
      <c r="G151" s="12"/>
      <c r="H151" s="12"/>
      <c r="I151" s="65"/>
    </row>
    <row r="152" spans="8:9" ht="12.75">
      <c r="H152" s="12"/>
      <c r="I152" s="65"/>
    </row>
    <row r="153" spans="8:9" ht="12.75">
      <c r="H153" s="12"/>
      <c r="I153" s="65"/>
    </row>
    <row r="154" ht="12.75">
      <c r="H154" s="12"/>
    </row>
    <row r="155" spans="4:8" ht="12.75">
      <c r="D155" s="10"/>
      <c r="E155" s="10"/>
      <c r="F155" s="12"/>
      <c r="G155" s="12"/>
      <c r="H155" s="26"/>
    </row>
    <row r="156" spans="4:8" ht="12.75">
      <c r="D156" s="10"/>
      <c r="E156" s="10"/>
      <c r="F156" s="12"/>
      <c r="G156" s="12"/>
      <c r="H156" s="34"/>
    </row>
    <row r="157" spans="4:8" ht="12.75">
      <c r="D157" s="10"/>
      <c r="E157" s="10"/>
      <c r="F157" s="12"/>
      <c r="G157" s="12"/>
      <c r="H157" s="34"/>
    </row>
    <row r="158" spans="4:8" ht="12.75">
      <c r="D158" s="10"/>
      <c r="E158" s="10"/>
      <c r="F158" s="12"/>
      <c r="G158" s="12"/>
      <c r="H158" s="12"/>
    </row>
    <row r="159" spans="4:8" ht="12.75">
      <c r="D159" s="10"/>
      <c r="E159" s="10"/>
      <c r="F159" s="12"/>
      <c r="G159" s="12"/>
      <c r="H159" s="41"/>
    </row>
    <row r="160" spans="8:9" ht="12.75">
      <c r="H160" s="41"/>
      <c r="I160" s="6"/>
    </row>
    <row r="161" spans="8:9" ht="12.75">
      <c r="H161" s="41"/>
      <c r="I161" s="6"/>
    </row>
    <row r="162" spans="8:9" ht="12.75">
      <c r="H162" s="41"/>
      <c r="I162" s="6"/>
    </row>
    <row r="163" spans="8:9" ht="12.75">
      <c r="H163" s="12"/>
      <c r="I163" s="6"/>
    </row>
    <row r="164" spans="8:9" ht="12.75">
      <c r="H164" s="10"/>
      <c r="I164" s="6"/>
    </row>
    <row r="165" spans="8:9" ht="12.75">
      <c r="H165" s="10"/>
      <c r="I165" s="6"/>
    </row>
    <row r="166" spans="8:9" ht="12.75">
      <c r="H166" s="10"/>
      <c r="I166" s="6"/>
    </row>
    <row r="167" spans="8:9" ht="12.75">
      <c r="H167" s="10"/>
      <c r="I167" s="6"/>
    </row>
    <row r="168" spans="8:9" ht="12.75">
      <c r="H168" s="10"/>
      <c r="I168" s="6"/>
    </row>
    <row r="169" spans="8:9" ht="12.75">
      <c r="H169" s="10"/>
      <c r="I169" s="6"/>
    </row>
    <row r="170" spans="8:9" ht="12.75">
      <c r="H170" s="10"/>
      <c r="I170" s="6"/>
    </row>
    <row r="171" spans="8:9" ht="12.75">
      <c r="H171" s="12"/>
      <c r="I171" s="6"/>
    </row>
    <row r="172" spans="8:9" ht="12.75">
      <c r="H172" s="12"/>
      <c r="I172" s="6"/>
    </row>
    <row r="173" spans="8:9" ht="12.75">
      <c r="H173" s="12"/>
      <c r="I173" s="6"/>
    </row>
    <row r="177" ht="12.75">
      <c r="H177" s="12"/>
    </row>
    <row r="178" ht="12.75">
      <c r="H178" s="12"/>
    </row>
    <row r="179" ht="12.75">
      <c r="H179" s="12"/>
    </row>
    <row r="180" ht="12.75">
      <c r="H180" s="12"/>
    </row>
    <row r="181" ht="12.75">
      <c r="H181" s="12"/>
    </row>
  </sheetData>
  <printOptions/>
  <pageMargins left="0.59" right="0.28" top="0.5511811023622047" bottom="0.2755905511811024" header="0.31496062992125984" footer="0.31496062992125984"/>
  <pageSetup firstPageNumber="9" useFirstPageNumber="1" horizontalDpi="600" verticalDpi="600" orientation="portrait" paperSize="9" scale="90" r:id="rId11"/>
  <headerFooter alignWithMargins="0">
    <oddHeader>&amp;R&amp;"Arial,Bold"MID 2004 POPULATION ESTIMATES</oddHeader>
    <oddFooter>&amp;C&amp;"Arial,Regular"&amp;P</oddFooter>
  </headerFooter>
  <legacyDrawing r:id="rId10"/>
  <oleObjects>
    <oleObject progId="MS_ClipArt_Gallery.2" shapeId="974948" r:id="rId1"/>
    <oleObject progId="MS_ClipArt_Gallery.2" shapeId="1112435" r:id="rId2"/>
    <oleObject progId="MS_ClipArt_Gallery.2" shapeId="48234" r:id="rId3"/>
    <oleObject progId="MS_ClipArt_Gallery.2" shapeId="49561" r:id="rId4"/>
    <oleObject progId="MS_ClipArt_Gallery.2" shapeId="49776" r:id="rId5"/>
    <oleObject progId="MS_ClipArt_Gallery.2" shapeId="49968" r:id="rId6"/>
    <oleObject progId="MS_ClipArt_Gallery.2" shapeId="397304" r:id="rId7"/>
    <oleObject progId="MS_ClipArt_Gallery.2" shapeId="573442" r:id="rId8"/>
    <oleObject progId="MS_ClipArt_Gallery.2" shapeId="573443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Research Group</dc:creator>
  <cp:keywords/>
  <dc:description/>
  <cp:lastModifiedBy>Vicky Head</cp:lastModifiedBy>
  <cp:lastPrinted>2008-07-07T09:38:41Z</cp:lastPrinted>
  <dcterms:created xsi:type="dcterms:W3CDTF">1998-07-27T11:31:40Z</dcterms:created>
  <dcterms:modified xsi:type="dcterms:W3CDTF">2011-07-05T10:55:05Z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-1207954569</vt:i4>
  </property>
  <property fmtid="{D5CDD505-2E9C-101B-9397-08002B2CF9AE}" pid="3" name="_NewReviewCycle">
    <vt:lpwstr/>
  </property>
  <property fmtid="{D5CDD505-2E9C-101B-9397-08002B2CF9AE}" pid="4" name="_EmailSubject">
    <vt:lpwstr>work</vt:lpwstr>
  </property>
  <property fmtid="{D5CDD505-2E9C-101B-9397-08002B2CF9AE}" pid="5" name="_AuthorEmail">
    <vt:lpwstr>Julia.Gumy@cambridgeshire.gov.uk</vt:lpwstr>
  </property>
  <property fmtid="{D5CDD505-2E9C-101B-9397-08002B2CF9AE}" pid="6" name="_AuthorEmailDisplayName">
    <vt:lpwstr>Gumy Julia</vt:lpwstr>
  </property>
  <property fmtid="{D5CDD505-2E9C-101B-9397-08002B2CF9AE}" pid="7" name="_ReviewingToolsShownOnce">
    <vt:lpwstr/>
  </property>
</Properties>
</file>